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Мебель 1,2эт" sheetId="17" r:id="rId1"/>
  </sheets>
  <externalReferences>
    <externalReference r:id="rId2"/>
  </externalReferences>
  <definedNames>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TEST1">#REF!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HKEY">#REF!</definedName>
    <definedName name="TESTKEYS">#REF!</definedName>
    <definedName name="TESTVKEY">#REF!</definedName>
    <definedName name="арм">'[1]на 1 м3'!$J$192</definedName>
    <definedName name="бет">'[1]на 1 м3'!$J$193</definedName>
    <definedName name="Расх.арм" localSheetId="0">#REF!</definedName>
    <definedName name="Расх.арм">#REF!</definedName>
    <definedName name="Расх.бетона" localSheetId="0">#REF!</definedName>
    <definedName name="Расх.бетона">#REF!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5" i="17" l="1"/>
  <c r="G74" i="17"/>
  <c r="G73" i="17"/>
  <c r="G72" i="17"/>
  <c r="G71" i="17"/>
  <c r="G70" i="17"/>
  <c r="G69" i="17"/>
  <c r="G68" i="17"/>
  <c r="G66" i="17"/>
  <c r="G64" i="17"/>
  <c r="G63" i="17"/>
  <c r="G62" i="17"/>
  <c r="G61" i="17"/>
  <c r="G60" i="17"/>
  <c r="G59" i="17"/>
  <c r="G58" i="17"/>
  <c r="A59" i="17"/>
  <c r="A60" i="17" s="1"/>
  <c r="A61" i="17" s="1"/>
  <c r="A62" i="17" s="1"/>
  <c r="A63" i="17" s="1"/>
  <c r="A64" i="17" s="1"/>
  <c r="A65" i="17" s="1"/>
  <c r="A66" i="17" s="1"/>
  <c r="A67" i="17" s="1"/>
  <c r="A68" i="17" s="1"/>
  <c r="A69" i="17" s="1"/>
  <c r="A70" i="17" s="1"/>
  <c r="A71" i="17" s="1"/>
  <c r="A72" i="17" s="1"/>
  <c r="A73" i="17" s="1"/>
  <c r="A74" i="17" s="1"/>
  <c r="A75" i="17" s="1"/>
  <c r="G24" i="17" l="1"/>
  <c r="G25" i="17"/>
  <c r="G42" i="17"/>
  <c r="G35" i="17" l="1"/>
  <c r="G34" i="17"/>
  <c r="A12" i="17" l="1"/>
  <c r="A13" i="17" l="1"/>
  <c r="A14" i="17" s="1"/>
  <c r="A15" i="17" s="1"/>
  <c r="A16" i="17" s="1"/>
  <c r="A17" i="17" s="1"/>
  <c r="A18" i="17" s="1"/>
  <c r="A19" i="17" s="1"/>
  <c r="A20" i="17" s="1"/>
  <c r="A21" i="17" s="1"/>
  <c r="A22" i="17" s="1"/>
  <c r="A23" i="17" s="1"/>
  <c r="A24" i="17" s="1"/>
  <c r="A25" i="17" s="1"/>
  <c r="A26" i="17" s="1"/>
  <c r="A27" i="17" s="1"/>
  <c r="A28" i="17" s="1"/>
  <c r="A29" i="17" s="1"/>
  <c r="A30" i="17" l="1"/>
  <c r="A32" i="17" l="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alcChain>
</file>

<file path=xl/sharedStrings.xml><?xml version="1.0" encoding="utf-8"?>
<sst xmlns="http://schemas.openxmlformats.org/spreadsheetml/2006/main" count="311" uniqueCount="150">
  <si>
    <t>№</t>
  </si>
  <si>
    <t>Наименование</t>
  </si>
  <si>
    <t>Помещение</t>
  </si>
  <si>
    <t>Визуализация</t>
  </si>
  <si>
    <t>Ед.изм.</t>
  </si>
  <si>
    <t>1</t>
  </si>
  <si>
    <t>шт</t>
  </si>
  <si>
    <t>Примечание</t>
  </si>
  <si>
    <t>Техническая информация</t>
  </si>
  <si>
    <t>Кол-во, шт.</t>
  </si>
  <si>
    <t>Объект: "Гостиничный комплекс 4* Cosmos Omsk в г. Омске"</t>
  </si>
  <si>
    <t>ВЕДОМОСТЬ ОТДЕЛЬНЫХ ПРЕДМЕТОВ МЕБЕЛИ И МЯГКОЙ МЕБЕЛИ</t>
  </si>
  <si>
    <t>Общественные зоны: 1 и 2эт</t>
  </si>
  <si>
    <t>ВЕДОМОСТЬ ОТДЕЛЬНЫХ ПРЕДМЕТОВ МЕБЕЛИ</t>
  </si>
  <si>
    <t>№101
Ресепшн</t>
  </si>
  <si>
    <t>№104
Гардероб</t>
  </si>
  <si>
    <t>№107
Лобби-бар</t>
  </si>
  <si>
    <t>№122
Ресторан</t>
  </si>
  <si>
    <t>Шкаф МД-1</t>
  </si>
  <si>
    <t>№122
Ресторан
Шведская линия</t>
  </si>
  <si>
    <t>Шкаф МД-2</t>
  </si>
  <si>
    <t>2 этаж</t>
  </si>
  <si>
    <t>1 этаж</t>
  </si>
  <si>
    <t>№214
Фойе</t>
  </si>
  <si>
    <t>Шкаф</t>
  </si>
  <si>
    <t>Стойка</t>
  </si>
  <si>
    <t>Барная стойка</t>
  </si>
  <si>
    <t>Станция официанта</t>
  </si>
  <si>
    <t>Шкаф ресепшн</t>
  </si>
  <si>
    <t>Стойка ресепшн</t>
  </si>
  <si>
    <t>№211
переговорная</t>
  </si>
  <si>
    <t>№210
переговорная</t>
  </si>
  <si>
    <t>Комод консоль</t>
  </si>
  <si>
    <t>3010х350х800 ЛДСП Egger H3170 ST12 Дуб Кендалл натуральный</t>
  </si>
  <si>
    <t>1200х350х800 ЛДСП Egger H3170 ST12 Дуб Кендалл натуральный</t>
  </si>
  <si>
    <t>1340х350х800 ЛДСП Egger H3170 ST12 Дуб Кендалл натуральный</t>
  </si>
  <si>
    <t>Конференц стол</t>
  </si>
  <si>
    <t>№210, 211
переговорная</t>
  </si>
  <si>
    <t>Кресло</t>
  </si>
  <si>
    <t>№212
Кофе-брейк</t>
  </si>
  <si>
    <t>Диван</t>
  </si>
  <si>
    <t>Столик журнальный</t>
  </si>
  <si>
    <t>Стол барный</t>
  </si>
  <si>
    <t>Кресло администратора</t>
  </si>
  <si>
    <t>Отделка ЛДСП Egger
H3170 ST12
Дуб Кендалл натуральный</t>
  </si>
  <si>
    <t>обшивка стены
мебельными щитами</t>
  </si>
  <si>
    <t>м2</t>
  </si>
  <si>
    <t>№215
Конференц зал</t>
  </si>
  <si>
    <t>Стол рабочий</t>
  </si>
  <si>
    <t>Стул</t>
  </si>
  <si>
    <t>Кресло (для конференц-зала). Нераскладное, штабилируемое</t>
  </si>
  <si>
    <t>Столешницы ‐ 32 мм
Ручка скоба, цвет черный. ЛДСП 25 мм Egger H3170 ST12 Дуб Кендалл натуральный
Цоколь тумбы Egger U732 ST9 Серый пыльный
отделка керамогранит Refin Ceppo di Grè 1200х600мм
встраевыемые розетки</t>
  </si>
  <si>
    <t>Отделка ЛДСП Egger
H3170 ST12
Дуб Кендалл натуральный.
‐ «Задняя» стенка стеллажа (цветные вставки):
Цвет 1‐ Egger U717 ST9 Дакар серый
Цвет 2‐ Egger U732 ST9 Серый пыльный
Цвет 3‐ Egger U216 ST9 Камель бежевый
‐ Цоколь Egger U732 ST9 Серый пыльный
‐ «Задняя» стенка нижних тумб (за фасадами): оргалит
+ мебельные черные ручки, петли с доводчиками
Подсветка по полкам.</t>
  </si>
  <si>
    <t>Диван
(два подлокотника)</t>
  </si>
  <si>
    <t>Диван 
(один подлокотник)</t>
  </si>
  <si>
    <t>Столешница искусственный камень Tristone® Byzantine MT-001 Grise
Фасад ЛДСП отделка Egger H3170 ST12 Дуб Кендалл натуральный</t>
  </si>
  <si>
    <t>Столешница искусственный камень Tristone® Byzantine MT-001 Grise
Фасад керамогранит Refin Ceppo di Grè 1200х600</t>
  </si>
  <si>
    <t>Стул барный</t>
  </si>
  <si>
    <t>Стол обеденный</t>
  </si>
  <si>
    <t>430х580х950 мм
Оранжевые стулья в зоне лобби бара 20шт:
Вар 1‐ MUK.FAVOLA 630
Вар 2 ‐ Daylight Stamina Brick Item number 37700022
Стулья в ресторане 76+76шт:
По бренд‐буку ‐ Beni 2.00360 + Beni 2.00399
Рекомендация дизайнеров 76+76шт:
Daylight Stamina Colour: Spruce + Daylight Stamina Colour:
Limestone</t>
  </si>
  <si>
    <t>№107
Лобби-бар
№122
ресторан</t>
  </si>
  <si>
    <t>Шкаф МД-3</t>
  </si>
  <si>
    <t>1700х700х900 мм
Отделка:
Столешница искусственный камень Tristone® Byzantine MT‐001 Grise
ЛДСП отделка Egger H3170 ST12 Дуб Кендалл натуральный</t>
  </si>
  <si>
    <t>1620х700х900 мм
Отделка:
Столешница искусственный камень Tristone® Byzantine MT‐001 Grise
ЛДСП отделка Egger H3170 ST12 Дуб Кендалл натуральный</t>
  </si>
  <si>
    <t>шкаф холодильный</t>
  </si>
  <si>
    <t>1500х700х900 мм
Отделка:
Столешница искусственный камень Tristone® Byzantine MT‐001 Grise
ЛДСП отделка Egger H3170 ST12 Дуб Кендалл натуральный
филёнчатая часть фасада МДФ крашенный NCS S 2000</t>
  </si>
  <si>
    <t>Модель стульев должна иметь возможность штабелироватся.</t>
  </si>
  <si>
    <t>Отделка
ЛДСП Egger H3170 ST12 Дуб Кендалл натуральный,
столешница Tristone MT‐001 Grise,
цоколь съемный из нержавеющей стали,предусмотретьпрофиль для Led ленты + зазор для монтажа зеркал.</t>
  </si>
  <si>
    <t>Номерной Фонд: номера Стандарт и МГН (без учета номеров Люкс)</t>
  </si>
  <si>
    <t>Номера Стандарт и МГН</t>
  </si>
  <si>
    <t>Прикроватная тумба</t>
  </si>
  <si>
    <t>D=450мм, H=450мм
Столешница и каркас ЛДСП отделка
Egger H3170 ST12 Дуб
Кендалл натуральный</t>
  </si>
  <si>
    <t>Номера Стандарт</t>
  </si>
  <si>
    <t>Консоль с выдвижными ящиками</t>
  </si>
  <si>
    <t xml:space="preserve">1200х450х750(h)
Каркас - профиль мераллический RAL 9004;
Столешница и стенки - ЛДСП Egger U732 ST9 Серый-пыльный; 
Ящики фасад ЛДСП Egger Н3170 ST12 Дуб Кендалл натуральный
</t>
  </si>
  <si>
    <t>Номера МГН</t>
  </si>
  <si>
    <t>Консоль с выдвижными ящиками и встроенным холодильником</t>
  </si>
  <si>
    <t>1500х600х750(h)
Каркас - профиль мераллический RAL 9004;
Столешница и стенки - ЛДСП Egger U732 ST9 Серый-пыльный; Ящики фасад ЛДСП Egger Н3170 ST12 Дуб Кендалл натуральный;
Тумба под холодильный шкаф 420х420х500 ЛДСП Egger U732 ST9 Серый-пыльный</t>
  </si>
  <si>
    <t>Прикроватный столик</t>
  </si>
  <si>
    <t>Полу-кресло</t>
  </si>
  <si>
    <t>Полу-кресло 520х520хh750. Ткань. кат. Jacquard top choice
Design: SA 18718Y Shade:56890 Art:4992010019 (30).                              Альтернатива по 3D (бюджет):
Вар 1 ‐ Союз М Velvet Lux 87 (соответствует Beni 2.00387)
Вар 2‐ Textile Plus Joker ‐ Joker 11.
Альтернатива по 3D (дороже):
Вар1 ‐ Daylight Stamina Lavender 
Вар 2 ‐ Galleria Arben Softly Casual 16‐River</t>
  </si>
  <si>
    <t>сигаретный тест</t>
  </si>
  <si>
    <t>Пуф</t>
  </si>
  <si>
    <t xml:space="preserve">Пуф. 600x450xh450 Ткань. кат. Jacquard top
choice Design: SA 18718Y Shade:56890
Art:4992010019 (30). Альтернатива по 3D (бюджет):
Вар 1 ‐ Союз М Velvet Lux 87 (соответствует Beni 2.00387)
Вар 2‐ Textile Plus Joker ‐ Joker 11.
Альтернатива по 3D (дороже):
Вар1 ‐ Daylight Stamina Lavender
Вар 2 ‐ Galleria Arben Softly Casual 16‐River
Металл ‐ порошковая окраска RAL 9004. </t>
  </si>
  <si>
    <t>Шкаф платяной</t>
  </si>
  <si>
    <t xml:space="preserve">Шкаф платяной 1950х600х2300
Фасад: МДФ крашенный RAL 7037;
Каркас и наполнение - ЛДСП: Egger U 732 ST9 Серый-пыльный;
Открытые полки - ЛДСП Egger H3170 ST12 Дуб Кендал натуральный
</t>
  </si>
  <si>
    <t xml:space="preserve">Шкаф платяной 1350х600х2300
Фасад: МДФ крашенный RAL 7037;
Каркас и наполнение - ЛДСП: Egger U 732 ST9 Серый-пыльный;
</t>
  </si>
  <si>
    <t>Багажница+ подушка</t>
  </si>
  <si>
    <t xml:space="preserve">Багажница+ подушка 450х1000 ( "Дом Caro"
кол-ия:Duetto диз: Amigo цв. 26-Aluminium) + вешалки на панели 1000х450х2300 ЛДСП отделка Egger U 732 ST9 Серый-пыльный
</t>
  </si>
  <si>
    <t xml:space="preserve">Багажница+ подушка 450х800 ( "Дом Caro"
кол-ия:Duetto диз: Amigo цв. 26-Aluminium) + вешалки на панели 1000х450х2300 ЛДСП отделка Egger U 732 ST9 Серый-пыльный
</t>
  </si>
  <si>
    <t xml:space="preserve">Мягкие панели отделки </t>
  </si>
  <si>
    <t xml:space="preserve">1400х200 мм 
Мягкие панели ‐ ткань кат. "Дом Caro". Кол‐ия: Duetto диз: Sparkle
цв. 10‐Smoke (Индивидуальное изготовление). 
Диз: Sparkle цв. 10‐Smoke Альтернатива по 3D (бюджет):
Вар 1 ‐ Союз М Velvet Lux 87
(соответствует Beni 2.00387)
Вар 2‐ Textile Plus Joker ‐ Joker 17
Альтернатива по 3D (дороже):
Вар 1 ‐ Galleria Arben Softly 13‐Quartz
Вар 2‐ Daylight Stamina Zinc.  
</t>
  </si>
  <si>
    <t xml:space="preserve">1400х400 мм 
Мягкие панели ‐ ткань кат. "Дом Caro". Кол‐ия: Duetto диз: Sparkle
цв. 10‐Smoke (Индивидуальное изготовление). 
Диз: Sparkle цв. 10‐Smoke Альтернатива по 3D (бюджет):
Вар 1 ‐ Союз М Velvet Lux 87
(соответствует Beni 2.00387)
Вар 2‐ Textile Plus Joker ‐ Joker 17
Альтернатива по 3D (дороже):
Вар 1 ‐ Galleria Arben Softly 13‐Quartz
Вар 2‐ Daylight Stamina Zinc.  
</t>
  </si>
  <si>
    <t>Рейки декоративные</t>
  </si>
  <si>
    <t>2830х100х10
ЛДСП Панели отделка Egger H3170 ST12 Дуб
Кендалл натуральный</t>
  </si>
  <si>
    <t>размеры уточнить после возведения перегородок</t>
  </si>
  <si>
    <t>Боковые панели</t>
  </si>
  <si>
    <t>1400х802
ЛДСП Панели отделка Egger H3170 ST12 Дуб
Кендалл натуральный</t>
  </si>
  <si>
    <t>Размер уточнить после возведения перегородок</t>
  </si>
  <si>
    <t>1400х553
ЛДСП Панели отделка Egger H3170 ST12 Дуб
Кендалл натуральный</t>
  </si>
  <si>
    <t>1400х535
ЛДСП Панели отделка Egger H3170 ST12 Дуб
Кендалл натуральный</t>
  </si>
  <si>
    <t>1400х785
ЛДСП Панели отделка Egger H3170 ST12 Дуб
Кендалл натуральный</t>
  </si>
  <si>
    <t>1400х1899
ЛДСП Панели отделка Egger H3170 ST12 Дуб
Кендалл натуральный</t>
  </si>
  <si>
    <t>850х850мм, Denman Storm Gray Chair
Article (или аналог) цвет в соответствии с моделью.
Рама из массива бука
Отделка ткань</t>
  </si>
  <si>
    <t>Ø700мм, h=1110мм 
Подстолье металл, столешница Отделка ЛДСП Egger H3170
ST12 Дуб Кендалл натуральный. Цвет подстолья черный.</t>
  </si>
  <si>
    <t>Кресло офисное  ( сетка)
Рива 6001‐1 S Цвет хром.</t>
  </si>
  <si>
    <t>стол журнальный индивидуального изготовления диаметр 600 мм высота 600 мм. цвет в цвет основания кресла (поз. 35)</t>
  </si>
  <si>
    <t xml:space="preserve">Компьютерное кресло Рива 6001‐1 S </t>
  </si>
  <si>
    <t>2910х600х900(h)
Столешница, полки из ЛДСП отделка в цвете Egger U 732 ST9 Серый-пыльный
Отделка фасада стойки искусственным керамогранитомт в цвете Refin Ceppo di Grè 1200х600мм</t>
  </si>
  <si>
    <t>Отделка исскуственным керамогранитом. Цвет согласовать на этапе проработки.</t>
  </si>
  <si>
    <t>Индивидуального изготовления в соответствии с визуализацией.
Ø600мм, H=600мм, 
МДФ + палуба (дуб)+ массив дуба /тонировка+лак, эмаль</t>
  </si>
  <si>
    <t>1200х400х1100 мм
МДФ крашеный NCS S 8000‐N, Дверцы выполнить также из МДФ в выбранном цвете.</t>
  </si>
  <si>
    <t>Индивидуального изготовления в соответствиии с визуализацией
1650х850 мм
Обивка:
Вар 1‐ Daylight Stamina Duckegg.
Вар 2 ‐ Galleria Arben Design: Casual Color: 22‐Abyss.
Вар 3 ‐ Galleria Arben Design: Omni Colour: 23‐Emerald
Опора у дивана ‐ черная металлическая
(возможны квадратные ножки)</t>
  </si>
  <si>
    <t>Индивидуального изготовления в соответствиии с визуализацией
Обивка:
Вар 1‐ MUK.FAVOLA 630
Вар 2 ‐ Daylight Stamina Brick
Item number 37700022
Ножки ‐ орех, ограничитель для ног ‐ хром</t>
  </si>
  <si>
    <t>Индивидуального изготовления в соответствиии с визуализацией
2000х840х690мм
Обивка:
Вар 1‐ Daylight Stamina Brick Item number 37700022
Вар 2 ‐ Daylight Premiero Color: Sienna.
Опора у дивана ‐ черная металлическая (возможны
квадратные ножки)
Подушки 45х45 (10шт):
‐Daylight La Roca Design: Galdos Colour: Pewter ‐ 5 шт
‐Daylight La Roca Design: Basil Colour: Slate ‐ 5 шт</t>
  </si>
  <si>
    <t xml:space="preserve">Индивидуального изготовления в соответствиии с визуализацией
Подушки 30х50 4шт: цвет в соответствии с визуализацией.
Beni 2.00360 или аналог </t>
  </si>
  <si>
    <t>Индивидуального изготовления в соответствиии с визуализацией
850х850мм, Denman Storm Gray Chair
Article (или аналог)
Рама из массива бука
Отделка ткань</t>
  </si>
  <si>
    <t>Denman Storm Gray Chair
Article
2400х600х800(h)мм* стол (кафедра)
для конференц-зала</t>
  </si>
  <si>
    <t>Индивидуального изготовления в соответствиии с визуализацией
800х1200х760(h) цвет в соответствии с визуализацией</t>
  </si>
  <si>
    <t>Индивидуального изготовления в соответствиии с визуализацией
1286x851x1555мм
корпус из МДФ
столешница из искустсенного камня. Цветовые решения в соответствии с визуализацией.
Размеры отверстий уточнить с Заказчиком по мере изготовления.</t>
  </si>
  <si>
    <t xml:space="preserve"> Индивидуального изготовления в соответствиии с визуализацией
конференц-стол Пионер k31_2 Стекло непрозрачное с алюм.
профилем 2400х900х800. Цвет в соотвтетствии с визуализацией.</t>
  </si>
  <si>
    <t>Подобрать аналог в соответствиии с визуализацией
Цвет в соответствии с визуализацией.</t>
  </si>
  <si>
    <t>Индивидуального изготовления в соответствиии с визуализацией
3206х3000(h) Отделка ЛДСП Egger H3170 ST12
Дуб Кендалл натуральный</t>
  </si>
  <si>
    <t>Подобрать аналог в соответствиии с визуализациейСтул (для рабочего стола). Цвет в соответствии с визуализацией.</t>
  </si>
  <si>
    <t xml:space="preserve">
Схема в разделе: "Схемы мебели индивидуального изготовления"</t>
  </si>
  <si>
    <t>Предложить подстветку по нижнему краю стойки (оттенки света аналогично цвету основной вывески "cosmos" в центре стенки.
Отделка исскуственным керамогранитом. Цвет согласовать на этапе проработки.
Схема в разделе: "схемы мебели индивидуального изготовления"</t>
  </si>
  <si>
    <t>Предусмотреть подстветку по нижней границе стойки, согласовать отдельно.
Отделка исскуственным керамогранитом. Цвет согласовать на этапе проработки.
Схема в разделе: "схемы мебели индивидуального изготовления"</t>
  </si>
  <si>
    <t>Схема в разделе: "схемы мебели индивидуального изготовления"</t>
  </si>
  <si>
    <t>Требует увязки с ТХ ресторана
Схема в разделе: "схемы мебели индивидуального изготовления"</t>
  </si>
  <si>
    <t>Учесть зеркальность номеров
При расположении полок учесть положение электрощита
Схема в разделе: "Схемы мебели индивидуального изготовления"</t>
  </si>
  <si>
    <t>При расположении полок учесть положение электрощита
Схема в разделе: "Схемы мебели индивидуального изготовления"</t>
  </si>
  <si>
    <t>Схема в разделе: "Схемы мебели индивидуального изготовления"</t>
  </si>
  <si>
    <t>Ø600мм
СТОЛИК ЖУРНАЛЬНЫЙ PRIS BY GRAMERCY
HOMER 12455 (или аналог)</t>
  </si>
  <si>
    <t>Индивидуального изготовления в соответствии с визуализацией
Ø600мм, H=600мм, 
МДФ + палуба (дуб)+ массив дуба /тонировка+лак, эмаль</t>
  </si>
  <si>
    <t>3800х840х690мм  по прототипу
De Sede DS-21 
Предусмореть наклон спинки 13-15 градусов. Высота посадки 55-60
Обивка:
Вар 1‐ Daylight Stamina Brick Item number 37700022
Вар 2 ‐ Daylight Premiero Color: Sienna.
Опора у дивана ‐ черная металлическая (возможны
квадратные ножки)
Подушки 45х45 (10шт):
‐Daylight La Roca Design: Galdos Colour: Pewter ‐ 5 шт
‐Daylight La Roca Design: Basil Colour: Slate ‐ 5 шт</t>
  </si>
  <si>
    <t>610х660х680мм FlexformFeel Good Soft ( или аналог)
Предусмореть наклон спинки 13-15 градусов. Высота посадки 55-60
Обивка:
Вар 1 ‐ Daylight Premiero Color: Charcoal
Вар 2 ‐ Galleria Arben Softly Design: Casual Colour: 01 ‐ Steel.
Вар 3 ‐ Galleria Arben Omni Colour: 05‐Shadow
Ножки ‐ массив крашенный NCS S 8000‐N</t>
  </si>
  <si>
    <t>Алюминиевая композитная панель сатинированная 
BILDEX scratch BS1307 стальной царап. (Или аналог с покрытием такой-же фактуры)
4000х1220х3мм
Отделка ЛДСП Egger H3170 ST12
Дуб Кендалл натуральный</t>
  </si>
  <si>
    <t>Адаптировать стойку ресепшена в соотвествии с прилагаемым чертежом. Положение администраторов стоя, расположение техники для работы стоя, организация ящиков для хранения максимально в соответствии со схемой.
Конечный чертеж согласвать с Заказчиком.
Схема в разделе: "FRONT DESK (Вариант внутреннего наполнения стойки рецепшн)</t>
  </si>
  <si>
    <t>Обивочная ткань должна быть не горючая (пример "тревира"). Если ножки не на колесиках, необходимы противоскользящие накладки. 
За диванами по размеру спинки предложить декоративную стенку (см.примеры встраеваемые или отдельно стоящие). Необходимо что бы гости выходящие из лифта не выходили на спинку дивана.
Конечный чертеж согласвать с Заказчиком.</t>
  </si>
  <si>
    <t>учесть зеркальность подлокотников
Конечный чертеж согласвать с Заказчиком.</t>
  </si>
  <si>
    <t>Индивидуального изготовления в соответствиии с визуализаией.
550х550х900мм 
МДФ + палуба (дуб)+ шпон дуба /тонировка+лак.
на колесных опорах 50мм,
прорезиненое; дно ‐ со стопором.</t>
  </si>
  <si>
    <t>Конечный чертеж согласвать с Заказчиком.</t>
  </si>
  <si>
    <t>Требует увязки с ТХ ресторана. 
Конечный чертеж согласвать с Заказчиком.</t>
  </si>
  <si>
    <t>Предложить наклон спинки более удобный для расслабленного сидения.
Конечный чертеж согласвать с Заказчиком.</t>
  </si>
  <si>
    <t>Прикроватный столик Jimi белого цвета (или аналог)
ш-50 см;в-45 см.;г-41 см
Артикул: IMR-1052084</t>
  </si>
  <si>
    <t>Приложение № 1</t>
  </si>
  <si>
    <t xml:space="preserve">к Договору поставки и монтажа мебели № </t>
  </si>
  <si>
    <t>от "__" _________ 2022 г.</t>
  </si>
  <si>
    <t>стоиомость с НДС</t>
  </si>
  <si>
    <t>Общая стоимость с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</si>
</sst>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_([$€]* #,##0.00_);_([$€]* \(#,##0.00\);_([$€]* &quot;-&quot;??_);_(@_)"/>
    <numFmt numFmtId="166" formatCode="0.0"/>
  </numFmts>
  <fonts count="16" x14ac:knownFonts="1">
    <font>
      <sz val="11"/>
      <color theme="1"/>
      <name val="Calibri"/>
      <family val="2"/>
      <scheme val="minor"/>
    </font>
    <font>
      <sz val="11"/>
      <color theme="1"/>
      <name val="Calibri"/>
      <family val="2"/>
      <charset val="204"/>
      <scheme val="minor"/>
    </font>
    <font>
      <u/>
      <sz val="11"/>
      <color theme="10"/>
      <name val="Calibri"/>
      <family val="2"/>
      <scheme val="minor"/>
    </font>
    <font>
      <sz val="8"/>
      <name val="Arial"/>
      <family val="2"/>
    </font>
    <font>
      <sz val="10"/>
      <name val="Arial"/>
      <family val="2"/>
      <charset val="204"/>
    </font>
    <font>
      <sz val="11"/>
      <color theme="1"/>
      <name val="Calibri"/>
      <family val="2"/>
      <scheme val="minor"/>
    </font>
    <font>
      <sz val="11"/>
      <color indexed="8"/>
      <name val="Calibri"/>
      <family val="2"/>
      <charset val="204"/>
    </font>
    <font>
      <sz val="11"/>
      <color indexed="8"/>
      <name val="Calibri"/>
      <family val="2"/>
      <charset val="1"/>
    </font>
    <font>
      <sz val="10"/>
      <color indexed="8"/>
      <name val="Helvetica"/>
      <family val="2"/>
    </font>
    <font>
      <sz val="11"/>
      <name val="Calibri"/>
      <family val="2"/>
      <charset val="204"/>
      <scheme val="minor"/>
    </font>
    <font>
      <sz val="10"/>
      <name val="Arial Cyr"/>
      <charset val="204"/>
    </font>
    <font>
      <b/>
      <sz val="11"/>
      <name val="Calibri"/>
      <family val="2"/>
      <charset val="204"/>
      <scheme val="minor"/>
    </font>
    <font>
      <u/>
      <sz val="10"/>
      <color theme="10"/>
      <name val="Arial Cyr"/>
      <charset val="204"/>
    </font>
    <font>
      <b/>
      <sz val="13"/>
      <name val="Calibri"/>
      <family val="2"/>
      <charset val="204"/>
      <scheme val="minor"/>
    </font>
    <font>
      <b/>
      <sz val="14"/>
      <name val="Calibri"/>
      <family val="2"/>
      <charset val="204"/>
      <scheme val="minor"/>
    </font>
    <font>
      <b/>
      <sz val="14"/>
      <name val="Times New Roman"/>
      <family val="1"/>
      <charset val="204"/>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s>
  <cellStyleXfs count="15">
    <xf numFmtId="0" fontId="0" fillId="0" borderId="0"/>
    <xf numFmtId="0" fontId="3" fillId="0" borderId="0"/>
    <xf numFmtId="0" fontId="4" fillId="0" borderId="0"/>
    <xf numFmtId="0" fontId="4" fillId="0" borderId="0"/>
    <xf numFmtId="0" fontId="6" fillId="0" borderId="0" applyNumberFormat="0" applyFill="0" applyBorder="0" applyProtection="0"/>
    <xf numFmtId="0" fontId="7" fillId="0" borderId="0"/>
    <xf numFmtId="0" fontId="3" fillId="0" borderId="0"/>
    <xf numFmtId="0" fontId="8" fillId="0" borderId="0" applyNumberFormat="0" applyFill="0" applyBorder="0" applyProtection="0">
      <alignment vertical="top" wrapText="1"/>
    </xf>
    <xf numFmtId="0" fontId="5" fillId="0" borderId="0"/>
    <xf numFmtId="0" fontId="2" fillId="0" borderId="0" applyNumberFormat="0" applyFill="0" applyBorder="0" applyAlignment="0" applyProtection="0"/>
    <xf numFmtId="0" fontId="10" fillId="0" borderId="0"/>
    <xf numFmtId="164" fontId="10" fillId="0" borderId="0" applyFont="0" applyFill="0" applyBorder="0" applyAlignment="0" applyProtection="0"/>
    <xf numFmtId="0" fontId="12" fillId="0" borderId="0" applyNumberFormat="0" applyFill="0" applyBorder="0" applyAlignment="0" applyProtection="0"/>
    <xf numFmtId="0" fontId="10" fillId="0" borderId="0"/>
    <xf numFmtId="165" fontId="4" fillId="0" borderId="0" applyFont="0" applyFill="0" applyBorder="0" applyAlignment="0" applyProtection="0"/>
  </cellStyleXfs>
  <cellXfs count="69">
    <xf numFmtId="0" fontId="0" fillId="0" borderId="0" xfId="0"/>
    <xf numFmtId="0" fontId="9" fillId="0" borderId="0" xfId="0" applyFont="1" applyFill="1"/>
    <xf numFmtId="0" fontId="9" fillId="0" borderId="0" xfId="0" applyFont="1"/>
    <xf numFmtId="0" fontId="9" fillId="0" borderId="0" xfId="6" applyFont="1" applyAlignment="1">
      <alignment vertical="center" wrapText="1"/>
    </xf>
    <xf numFmtId="0" fontId="9" fillId="0" borderId="0" xfId="6" applyFont="1" applyFill="1" applyAlignment="1">
      <alignment vertical="center" wrapText="1"/>
    </xf>
    <xf numFmtId="0" fontId="9" fillId="3" borderId="2" xfId="7" applyFont="1" applyFill="1" applyBorder="1" applyAlignment="1">
      <alignment horizontal="center" vertical="center" wrapText="1"/>
    </xf>
    <xf numFmtId="0" fontId="9" fillId="3" borderId="2" xfId="7" applyFont="1" applyFill="1" applyBorder="1" applyAlignment="1"/>
    <xf numFmtId="0" fontId="9" fillId="3" borderId="2" xfId="7" applyFont="1" applyFill="1" applyBorder="1" applyAlignment="1">
      <alignment horizontal="center" vertical="center"/>
    </xf>
    <xf numFmtId="0" fontId="9" fillId="3" borderId="1" xfId="7" applyFont="1" applyFill="1" applyBorder="1" applyAlignment="1">
      <alignment horizontal="center" vertical="center" wrapText="1"/>
    </xf>
    <xf numFmtId="0" fontId="9" fillId="3" borderId="1" xfId="7" applyFont="1" applyFill="1" applyBorder="1" applyAlignment="1"/>
    <xf numFmtId="0" fontId="9" fillId="3" borderId="1" xfId="7" applyFont="1" applyFill="1" applyBorder="1" applyAlignment="1">
      <alignment horizontal="center" vertical="center"/>
    </xf>
    <xf numFmtId="49" fontId="9" fillId="3" borderId="1" xfId="7" applyNumberFormat="1" applyFont="1" applyFill="1" applyBorder="1" applyAlignment="1">
      <alignment horizontal="center" vertical="center" wrapText="1"/>
    </xf>
    <xf numFmtId="49" fontId="9" fillId="3" borderId="2" xfId="7" applyNumberFormat="1" applyFont="1" applyFill="1" applyBorder="1" applyAlignment="1">
      <alignment horizontal="center" vertical="center" wrapText="1"/>
    </xf>
    <xf numFmtId="0" fontId="9" fillId="2" borderId="6" xfId="6" applyFont="1" applyFill="1" applyBorder="1" applyAlignment="1">
      <alignment vertical="center" wrapText="1"/>
    </xf>
    <xf numFmtId="0" fontId="9" fillId="3" borderId="3" xfId="7" applyFont="1" applyFill="1" applyBorder="1" applyAlignment="1">
      <alignment horizontal="center" vertical="center" wrapText="1"/>
    </xf>
    <xf numFmtId="0" fontId="9" fillId="3" borderId="3" xfId="7" applyFont="1" applyFill="1" applyBorder="1" applyAlignment="1"/>
    <xf numFmtId="0" fontId="11" fillId="3" borderId="11" xfId="7" applyFont="1" applyFill="1" applyBorder="1" applyAlignment="1">
      <alignment vertical="center" wrapText="1"/>
    </xf>
    <xf numFmtId="0" fontId="11" fillId="3" borderId="12" xfId="7" applyFont="1" applyFill="1" applyBorder="1" applyAlignment="1">
      <alignment vertical="center" wrapText="1"/>
    </xf>
    <xf numFmtId="0" fontId="9" fillId="3" borderId="2" xfId="7" applyFont="1" applyFill="1" applyBorder="1" applyAlignment="1">
      <alignment vertical="center" wrapText="1"/>
    </xf>
    <xf numFmtId="0" fontId="9" fillId="3" borderId="3" xfId="7" applyFont="1" applyFill="1" applyBorder="1" applyAlignment="1">
      <alignment vertical="center" wrapText="1"/>
    </xf>
    <xf numFmtId="0" fontId="9" fillId="3" borderId="12" xfId="7" applyFont="1" applyFill="1" applyBorder="1" applyAlignment="1">
      <alignment vertical="center" wrapText="1"/>
    </xf>
    <xf numFmtId="0" fontId="9" fillId="0" borderId="1" xfId="0" applyFont="1" applyFill="1" applyBorder="1" applyAlignment="1">
      <alignment horizontal="left" vertical="center" wrapText="1"/>
    </xf>
    <xf numFmtId="0" fontId="11" fillId="0" borderId="7" xfId="7"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11" fillId="0" borderId="8" xfId="7" applyFont="1" applyFill="1" applyBorder="1" applyAlignment="1">
      <alignment horizontal="center" vertical="center" wrapText="1"/>
    </xf>
    <xf numFmtId="0" fontId="11" fillId="0" borderId="8" xfId="7" applyFont="1" applyFill="1" applyBorder="1" applyAlignment="1">
      <alignment horizontal="center" vertical="center"/>
    </xf>
    <xf numFmtId="0" fontId="11" fillId="0" borderId="9" xfId="7" applyFont="1" applyFill="1" applyBorder="1" applyAlignment="1">
      <alignment horizontal="center" vertical="center" wrapText="1"/>
    </xf>
    <xf numFmtId="1" fontId="9" fillId="3" borderId="10" xfId="7" applyNumberFormat="1" applyFont="1" applyFill="1" applyBorder="1" applyAlignment="1">
      <alignment horizontal="center" vertical="center" wrapText="1"/>
    </xf>
    <xf numFmtId="0" fontId="9" fillId="3" borderId="1" xfId="7" applyFont="1" applyFill="1" applyBorder="1" applyAlignment="1">
      <alignment vertical="center" wrapText="1"/>
    </xf>
    <xf numFmtId="0" fontId="11" fillId="3" borderId="1" xfId="7" applyFont="1" applyFill="1" applyBorder="1" applyAlignment="1"/>
    <xf numFmtId="0" fontId="9" fillId="0" borderId="3" xfId="0" applyFont="1" applyFill="1" applyBorder="1" applyAlignment="1">
      <alignment horizontal="left" vertical="center" wrapText="1"/>
    </xf>
    <xf numFmtId="166" fontId="9" fillId="3" borderId="2" xfId="7" applyNumberFormat="1" applyFont="1" applyFill="1" applyBorder="1" applyAlignment="1">
      <alignment horizontal="center" vertical="center" wrapText="1"/>
    </xf>
    <xf numFmtId="0" fontId="9" fillId="3" borderId="2" xfId="7" applyFont="1" applyFill="1" applyBorder="1" applyAlignment="1">
      <alignment horizontal="left" vertical="center" wrapText="1"/>
    </xf>
    <xf numFmtId="0" fontId="9" fillId="3" borderId="11" xfId="7" applyFont="1" applyFill="1" applyBorder="1" applyAlignment="1">
      <alignment vertical="center" wrapText="1"/>
    </xf>
    <xf numFmtId="1" fontId="9" fillId="3" borderId="20" xfId="7" applyNumberFormat="1" applyFont="1" applyFill="1" applyBorder="1" applyAlignment="1">
      <alignment horizontal="center" vertical="center" wrapText="1"/>
    </xf>
    <xf numFmtId="0" fontId="9" fillId="3" borderId="21" xfId="7" applyFont="1" applyFill="1" applyBorder="1" applyAlignment="1">
      <alignment vertical="center" wrapText="1"/>
    </xf>
    <xf numFmtId="0" fontId="1" fillId="0" borderId="1" xfId="0" applyFont="1" applyFill="1" applyBorder="1" applyAlignment="1">
      <alignment horizontal="left" vertical="center" wrapText="1"/>
    </xf>
    <xf numFmtId="0" fontId="11" fillId="0" borderId="0" xfId="0" applyFont="1" applyFill="1" applyAlignment="1">
      <alignment horizontal="center" vertical="center" wrapText="1"/>
    </xf>
    <xf numFmtId="0" fontId="13" fillId="0" borderId="0" xfId="0" applyFont="1" applyFill="1" applyAlignment="1">
      <alignment horizontal="center" vertical="center" wrapText="1"/>
    </xf>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1" fillId="2" borderId="4" xfId="6" applyFont="1" applyFill="1" applyBorder="1" applyAlignment="1">
      <alignment horizontal="center" vertical="center" wrapText="1"/>
    </xf>
    <xf numFmtId="0" fontId="11" fillId="2" borderId="5" xfId="6"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xf numFmtId="0" fontId="13" fillId="0" borderId="0" xfId="0" applyFont="1" applyAlignment="1">
      <alignment horizontal="center" vertical="center" wrapText="1"/>
    </xf>
    <xf numFmtId="0" fontId="13" fillId="0" borderId="0" xfId="0" applyFont="1" applyFill="1" applyAlignment="1">
      <alignment horizontal="center" vertical="center" wrapText="1"/>
    </xf>
    <xf numFmtId="1" fontId="14" fillId="4" borderId="14" xfId="7" applyNumberFormat="1" applyFont="1" applyFill="1" applyBorder="1" applyAlignment="1">
      <alignment horizontal="center" vertical="center" wrapText="1"/>
    </xf>
    <xf numFmtId="1" fontId="14" fillId="4" borderId="15" xfId="7" applyNumberFormat="1" applyFont="1" applyFill="1" applyBorder="1" applyAlignment="1">
      <alignment horizontal="center" vertical="center" wrapText="1"/>
    </xf>
    <xf numFmtId="1" fontId="14" fillId="4" borderId="16" xfId="7" applyNumberFormat="1" applyFont="1" applyFill="1" applyBorder="1" applyAlignment="1">
      <alignment horizontal="center" vertical="center" wrapText="1"/>
    </xf>
    <xf numFmtId="1" fontId="14" fillId="4" borderId="19" xfId="7" applyNumberFormat="1" applyFont="1" applyFill="1" applyBorder="1" applyAlignment="1">
      <alignment horizontal="center" vertical="center" wrapText="1"/>
    </xf>
    <xf numFmtId="1" fontId="14" fillId="4" borderId="17" xfId="7" applyNumberFormat="1" applyFont="1" applyFill="1" applyBorder="1" applyAlignment="1">
      <alignment horizontal="center" vertical="center" wrapText="1"/>
    </xf>
    <xf numFmtId="1" fontId="14" fillId="4" borderId="18" xfId="7" applyNumberFormat="1" applyFont="1" applyFill="1" applyBorder="1" applyAlignment="1">
      <alignment horizontal="center" vertical="center" wrapText="1"/>
    </xf>
    <xf numFmtId="0" fontId="9" fillId="3" borderId="3" xfId="7" applyFont="1" applyFill="1" applyBorder="1" applyAlignment="1">
      <alignment horizontal="left" vertical="center" wrapText="1"/>
    </xf>
    <xf numFmtId="0" fontId="9" fillId="3" borderId="2" xfId="7" applyFont="1" applyFill="1" applyBorder="1" applyAlignment="1">
      <alignment horizontal="left" vertical="center" wrapText="1"/>
    </xf>
    <xf numFmtId="0" fontId="9" fillId="0" borderId="0" xfId="6" applyFont="1" applyBorder="1" applyAlignment="1">
      <alignment vertical="center" wrapText="1"/>
    </xf>
    <xf numFmtId="0" fontId="15" fillId="0" borderId="0" xfId="4" applyFont="1" applyFill="1" applyAlignment="1">
      <alignment horizontal="right" vertical="center"/>
    </xf>
    <xf numFmtId="0" fontId="15" fillId="0" borderId="0" xfId="4" applyFont="1" applyFill="1" applyAlignment="1">
      <alignment horizontal="right" vertical="center"/>
    </xf>
    <xf numFmtId="0" fontId="15" fillId="0" borderId="0" xfId="0" applyFont="1" applyFill="1" applyBorder="1"/>
    <xf numFmtId="0" fontId="11" fillId="0" borderId="22" xfId="7" applyFont="1" applyFill="1" applyBorder="1" applyAlignment="1">
      <alignment horizontal="center" vertical="center" wrapText="1"/>
    </xf>
    <xf numFmtId="0" fontId="9" fillId="3" borderId="23" xfId="7" applyFont="1" applyFill="1" applyBorder="1" applyAlignment="1">
      <alignment horizontal="center" vertical="center" wrapText="1"/>
    </xf>
    <xf numFmtId="0" fontId="9" fillId="3" borderId="24" xfId="7" applyFont="1" applyFill="1" applyBorder="1" applyAlignment="1">
      <alignment horizontal="center" vertical="center" wrapText="1"/>
    </xf>
    <xf numFmtId="0" fontId="9" fillId="3" borderId="25" xfId="7" applyFont="1" applyFill="1" applyBorder="1" applyAlignment="1">
      <alignment horizontal="center" vertical="center" wrapText="1"/>
    </xf>
    <xf numFmtId="166" fontId="9" fillId="3" borderId="25" xfId="7" applyNumberFormat="1" applyFont="1" applyFill="1" applyBorder="1" applyAlignment="1">
      <alignment horizontal="center" vertical="center" wrapText="1"/>
    </xf>
    <xf numFmtId="0" fontId="11" fillId="2" borderId="26" xfId="6" applyFont="1" applyFill="1" applyBorder="1" applyAlignment="1">
      <alignment horizontal="center" vertical="center" wrapText="1"/>
    </xf>
    <xf numFmtId="0" fontId="9" fillId="3" borderId="27" xfId="7" applyFont="1" applyFill="1" applyBorder="1" applyAlignment="1">
      <alignment horizontal="center" vertical="center" wrapText="1"/>
    </xf>
  </cellXfs>
  <cellStyles count="15">
    <cellStyle name="0,0_x000d__x000a_NA_x000d__x000a_" xfId="13"/>
    <cellStyle name="Euro" xfId="14"/>
    <cellStyle name="Excel Built-in Normal" xfId="5"/>
    <cellStyle name="Normal 10" xfId="2"/>
    <cellStyle name="Normal_BCdata_Slimline_EU_addmv" xfId="3"/>
    <cellStyle name="Гиперссылка 2" xfId="12"/>
    <cellStyle name="Гиперссылка 3" xfId="9"/>
    <cellStyle name="Обычный" xfId="0" builtinId="0"/>
    <cellStyle name="Обычный 2" xfId="1"/>
    <cellStyle name="Обычный 2 2" xfId="6"/>
    <cellStyle name="Обычный 3" xfId="4"/>
    <cellStyle name="Обычный 3 2" xfId="8"/>
    <cellStyle name="Обычный 4" xfId="7"/>
    <cellStyle name="Обычный 5" xfId="10"/>
    <cellStyle name="Финансовый 2" xfId="11"/>
  </cellStyles>
  <dxfs count="0"/>
  <tableStyles count="0" defaultTableStyle="TableStyleMedium2" defaultPivotStyle="PivotStyleLight16"/>
  <colors>
    <mruColors>
      <color rgb="FFFF99FF"/>
      <color rgb="FFFFCCFF"/>
      <color rgb="FFFFFF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png"/><Relationship Id="rId26" Type="http://schemas.openxmlformats.org/officeDocument/2006/relationships/image" Target="../media/image26.emf"/><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emf"/><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emf"/><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png"/><Relationship Id="rId27" Type="http://schemas.openxmlformats.org/officeDocument/2006/relationships/image" Target="../media/image27.emf"/><Relationship Id="rId30" Type="http://schemas.openxmlformats.org/officeDocument/2006/relationships/image" Target="../media/image30.png"/><Relationship Id="rId35" Type="http://schemas.openxmlformats.org/officeDocument/2006/relationships/image" Target="../media/image35.emf"/><Relationship Id="rId43"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xdr:from>
      <xdr:col>3</xdr:col>
      <xdr:colOff>355601</xdr:colOff>
      <xdr:row>27</xdr:row>
      <xdr:rowOff>0</xdr:rowOff>
    </xdr:from>
    <xdr:to>
      <xdr:col>3</xdr:col>
      <xdr:colOff>1662591</xdr:colOff>
      <xdr:row>27</xdr:row>
      <xdr:rowOff>0</xdr:rowOff>
    </xdr:to>
    <xdr:pic>
      <xdr:nvPicPr>
        <xdr:cNvPr id="127"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19967576" y="31594425"/>
          <a:ext cx="1306990" cy="0"/>
        </a:xfrm>
        <a:prstGeom prst="rect">
          <a:avLst/>
        </a:prstGeom>
      </xdr:spPr>
    </xdr:pic>
    <xdr:clientData/>
  </xdr:twoCellAnchor>
  <xdr:twoCellAnchor editAs="oneCell">
    <xdr:from>
      <xdr:col>3</xdr:col>
      <xdr:colOff>25401</xdr:colOff>
      <xdr:row>31</xdr:row>
      <xdr:rowOff>38100</xdr:rowOff>
    </xdr:from>
    <xdr:to>
      <xdr:col>3</xdr:col>
      <xdr:colOff>3111501</xdr:colOff>
      <xdr:row>31</xdr:row>
      <xdr:rowOff>1186686</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4152901" y="6985000"/>
          <a:ext cx="3086100" cy="1148586"/>
        </a:xfrm>
        <a:prstGeom prst="rect">
          <a:avLst/>
        </a:prstGeom>
      </xdr:spPr>
    </xdr:pic>
    <xdr:clientData/>
  </xdr:twoCellAnchor>
  <xdr:twoCellAnchor editAs="oneCell">
    <xdr:from>
      <xdr:col>3</xdr:col>
      <xdr:colOff>393700</xdr:colOff>
      <xdr:row>32</xdr:row>
      <xdr:rowOff>25400</xdr:rowOff>
    </xdr:from>
    <xdr:to>
      <xdr:col>3</xdr:col>
      <xdr:colOff>2688938</xdr:colOff>
      <xdr:row>33</xdr:row>
      <xdr:rowOff>15651</xdr:rowOff>
    </xdr:to>
    <xdr:pic>
      <xdr:nvPicPr>
        <xdr:cNvPr id="4" name="Рисунок 3"/>
        <xdr:cNvPicPr>
          <a:picLocks noChangeAspect="1"/>
        </xdr:cNvPicPr>
      </xdr:nvPicPr>
      <xdr:blipFill>
        <a:blip xmlns:r="http://schemas.openxmlformats.org/officeDocument/2006/relationships" r:embed="rId3"/>
        <a:stretch>
          <a:fillRect/>
        </a:stretch>
      </xdr:blipFill>
      <xdr:spPr>
        <a:xfrm>
          <a:off x="4521200" y="8242300"/>
          <a:ext cx="2295238" cy="1780952"/>
        </a:xfrm>
        <a:prstGeom prst="rect">
          <a:avLst/>
        </a:prstGeom>
      </xdr:spPr>
    </xdr:pic>
    <xdr:clientData/>
  </xdr:twoCellAnchor>
  <xdr:twoCellAnchor editAs="oneCell">
    <xdr:from>
      <xdr:col>3</xdr:col>
      <xdr:colOff>177800</xdr:colOff>
      <xdr:row>35</xdr:row>
      <xdr:rowOff>76200</xdr:rowOff>
    </xdr:from>
    <xdr:to>
      <xdr:col>3</xdr:col>
      <xdr:colOff>2692086</xdr:colOff>
      <xdr:row>35</xdr:row>
      <xdr:rowOff>1876200</xdr:rowOff>
    </xdr:to>
    <xdr:pic>
      <xdr:nvPicPr>
        <xdr:cNvPr id="5" name="Рисунок 4"/>
        <xdr:cNvPicPr>
          <a:picLocks noChangeAspect="1"/>
        </xdr:cNvPicPr>
      </xdr:nvPicPr>
      <xdr:blipFill>
        <a:blip xmlns:r="http://schemas.openxmlformats.org/officeDocument/2006/relationships" r:embed="rId4"/>
        <a:stretch>
          <a:fillRect/>
        </a:stretch>
      </xdr:blipFill>
      <xdr:spPr>
        <a:xfrm>
          <a:off x="4305300" y="12001500"/>
          <a:ext cx="2514286" cy="1800000"/>
        </a:xfrm>
        <a:prstGeom prst="rect">
          <a:avLst/>
        </a:prstGeom>
      </xdr:spPr>
    </xdr:pic>
    <xdr:clientData/>
  </xdr:twoCellAnchor>
  <xdr:twoCellAnchor editAs="oneCell">
    <xdr:from>
      <xdr:col>3</xdr:col>
      <xdr:colOff>88900</xdr:colOff>
      <xdr:row>33</xdr:row>
      <xdr:rowOff>38100</xdr:rowOff>
    </xdr:from>
    <xdr:to>
      <xdr:col>3</xdr:col>
      <xdr:colOff>2898424</xdr:colOff>
      <xdr:row>33</xdr:row>
      <xdr:rowOff>1380957</xdr:rowOff>
    </xdr:to>
    <xdr:pic>
      <xdr:nvPicPr>
        <xdr:cNvPr id="6" name="Рисунок 5"/>
        <xdr:cNvPicPr>
          <a:picLocks noChangeAspect="1"/>
        </xdr:cNvPicPr>
      </xdr:nvPicPr>
      <xdr:blipFill>
        <a:blip xmlns:r="http://schemas.openxmlformats.org/officeDocument/2006/relationships" r:embed="rId5"/>
        <a:stretch>
          <a:fillRect/>
        </a:stretch>
      </xdr:blipFill>
      <xdr:spPr>
        <a:xfrm>
          <a:off x="4216400" y="10045700"/>
          <a:ext cx="2809524" cy="1342857"/>
        </a:xfrm>
        <a:prstGeom prst="rect">
          <a:avLst/>
        </a:prstGeom>
      </xdr:spPr>
    </xdr:pic>
    <xdr:clientData/>
  </xdr:twoCellAnchor>
  <xdr:twoCellAnchor editAs="oneCell">
    <xdr:from>
      <xdr:col>3</xdr:col>
      <xdr:colOff>49892</xdr:colOff>
      <xdr:row>34</xdr:row>
      <xdr:rowOff>76201</xdr:rowOff>
    </xdr:from>
    <xdr:to>
      <xdr:col>3</xdr:col>
      <xdr:colOff>3090351</xdr:colOff>
      <xdr:row>34</xdr:row>
      <xdr:rowOff>2146301</xdr:rowOff>
    </xdr:to>
    <xdr:pic>
      <xdr:nvPicPr>
        <xdr:cNvPr id="9" name="Рисунок 8"/>
        <xdr:cNvPicPr>
          <a:picLocks noChangeAspect="1"/>
        </xdr:cNvPicPr>
      </xdr:nvPicPr>
      <xdr:blipFill>
        <a:blip xmlns:r="http://schemas.openxmlformats.org/officeDocument/2006/relationships" r:embed="rId6"/>
        <a:stretch>
          <a:fillRect/>
        </a:stretch>
      </xdr:blipFill>
      <xdr:spPr>
        <a:xfrm>
          <a:off x="4159249" y="40298915"/>
          <a:ext cx="3040459" cy="2070100"/>
        </a:xfrm>
        <a:prstGeom prst="rect">
          <a:avLst/>
        </a:prstGeom>
      </xdr:spPr>
    </xdr:pic>
    <xdr:clientData/>
  </xdr:twoCellAnchor>
  <xdr:twoCellAnchor editAs="oneCell">
    <xdr:from>
      <xdr:col>3</xdr:col>
      <xdr:colOff>53975</xdr:colOff>
      <xdr:row>36</xdr:row>
      <xdr:rowOff>165101</xdr:rowOff>
    </xdr:from>
    <xdr:to>
      <xdr:col>3</xdr:col>
      <xdr:colOff>3085605</xdr:colOff>
      <xdr:row>36</xdr:row>
      <xdr:rowOff>1206501</xdr:rowOff>
    </xdr:to>
    <xdr:pic>
      <xdr:nvPicPr>
        <xdr:cNvPr id="10" name="Рисунок 9"/>
        <xdr:cNvPicPr>
          <a:picLocks noChangeAspect="1"/>
        </xdr:cNvPicPr>
      </xdr:nvPicPr>
      <xdr:blipFill>
        <a:blip xmlns:r="http://schemas.openxmlformats.org/officeDocument/2006/relationships" r:embed="rId7"/>
        <a:stretch>
          <a:fillRect/>
        </a:stretch>
      </xdr:blipFill>
      <xdr:spPr>
        <a:xfrm>
          <a:off x="4168775" y="44484926"/>
          <a:ext cx="3031630" cy="1041400"/>
        </a:xfrm>
        <a:prstGeom prst="rect">
          <a:avLst/>
        </a:prstGeom>
      </xdr:spPr>
    </xdr:pic>
    <xdr:clientData/>
  </xdr:twoCellAnchor>
  <xdr:twoCellAnchor editAs="oneCell">
    <xdr:from>
      <xdr:col>3</xdr:col>
      <xdr:colOff>533399</xdr:colOff>
      <xdr:row>37</xdr:row>
      <xdr:rowOff>12700</xdr:rowOff>
    </xdr:from>
    <xdr:to>
      <xdr:col>3</xdr:col>
      <xdr:colOff>2207078</xdr:colOff>
      <xdr:row>37</xdr:row>
      <xdr:rowOff>1574800</xdr:rowOff>
    </xdr:to>
    <xdr:pic>
      <xdr:nvPicPr>
        <xdr:cNvPr id="25" name="Рисунок 24"/>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660899" y="17614900"/>
          <a:ext cx="1673679"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431800</xdr:colOff>
      <xdr:row>38</xdr:row>
      <xdr:rowOff>63500</xdr:rowOff>
    </xdr:from>
    <xdr:to>
      <xdr:col>3</xdr:col>
      <xdr:colOff>2365375</xdr:colOff>
      <xdr:row>38</xdr:row>
      <xdr:rowOff>1435100</xdr:rowOff>
    </xdr:to>
    <xdr:pic>
      <xdr:nvPicPr>
        <xdr:cNvPr id="26" name="Рисунок 2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559300" y="19278600"/>
          <a:ext cx="1933575"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673100</xdr:colOff>
      <xdr:row>39</xdr:row>
      <xdr:rowOff>38100</xdr:rowOff>
    </xdr:from>
    <xdr:to>
      <xdr:col>3</xdr:col>
      <xdr:colOff>2108200</xdr:colOff>
      <xdr:row>39</xdr:row>
      <xdr:rowOff>2229092</xdr:rowOff>
    </xdr:to>
    <xdr:pic>
      <xdr:nvPicPr>
        <xdr:cNvPr id="27" name="Рисунок 26"/>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800600" y="20866100"/>
          <a:ext cx="1435100" cy="2190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63501</xdr:colOff>
      <xdr:row>40</xdr:row>
      <xdr:rowOff>114301</xdr:rowOff>
    </xdr:from>
    <xdr:to>
      <xdr:col>3</xdr:col>
      <xdr:colOff>3038089</xdr:colOff>
      <xdr:row>40</xdr:row>
      <xdr:rowOff>1346201</xdr:rowOff>
    </xdr:to>
    <xdr:pic>
      <xdr:nvPicPr>
        <xdr:cNvPr id="14" name="Рисунок 13"/>
        <xdr:cNvPicPr>
          <a:picLocks noChangeAspect="1"/>
        </xdr:cNvPicPr>
      </xdr:nvPicPr>
      <xdr:blipFill>
        <a:blip xmlns:r="http://schemas.openxmlformats.org/officeDocument/2006/relationships" r:embed="rId11"/>
        <a:stretch>
          <a:fillRect/>
        </a:stretch>
      </xdr:blipFill>
      <xdr:spPr>
        <a:xfrm>
          <a:off x="4191001" y="30911801"/>
          <a:ext cx="2974588" cy="1231900"/>
        </a:xfrm>
        <a:prstGeom prst="rect">
          <a:avLst/>
        </a:prstGeom>
      </xdr:spPr>
    </xdr:pic>
    <xdr:clientData/>
  </xdr:twoCellAnchor>
  <xdr:twoCellAnchor editAs="oneCell">
    <xdr:from>
      <xdr:col>3</xdr:col>
      <xdr:colOff>88900</xdr:colOff>
      <xdr:row>42</xdr:row>
      <xdr:rowOff>88900</xdr:rowOff>
    </xdr:from>
    <xdr:to>
      <xdr:col>3</xdr:col>
      <xdr:colOff>3086100</xdr:colOff>
      <xdr:row>42</xdr:row>
      <xdr:rowOff>1917700</xdr:rowOff>
    </xdr:to>
    <xdr:pic>
      <xdr:nvPicPr>
        <xdr:cNvPr id="31" name="Рисунок 30"/>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203700" y="56019700"/>
          <a:ext cx="2997200"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43</xdr:row>
      <xdr:rowOff>63500</xdr:rowOff>
    </xdr:from>
    <xdr:to>
      <xdr:col>3</xdr:col>
      <xdr:colOff>3102803</xdr:colOff>
      <xdr:row>43</xdr:row>
      <xdr:rowOff>1625600</xdr:rowOff>
    </xdr:to>
    <xdr:pic>
      <xdr:nvPicPr>
        <xdr:cNvPr id="32" name="Рисунок 3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191000" y="34264600"/>
          <a:ext cx="3039303"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457200</xdr:colOff>
      <xdr:row>45</xdr:row>
      <xdr:rowOff>38100</xdr:rowOff>
    </xdr:from>
    <xdr:to>
      <xdr:col>3</xdr:col>
      <xdr:colOff>2108200</xdr:colOff>
      <xdr:row>45</xdr:row>
      <xdr:rowOff>1744596</xdr:rowOff>
    </xdr:to>
    <xdr:pic>
      <xdr:nvPicPr>
        <xdr:cNvPr id="33" name="Рисунок 32"/>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584700" y="36385500"/>
          <a:ext cx="1651000" cy="1706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44</xdr:row>
      <xdr:rowOff>88900</xdr:rowOff>
    </xdr:from>
    <xdr:to>
      <xdr:col>3</xdr:col>
      <xdr:colOff>2997200</xdr:colOff>
      <xdr:row>44</xdr:row>
      <xdr:rowOff>1847037</xdr:rowOff>
    </xdr:to>
    <xdr:pic>
      <xdr:nvPicPr>
        <xdr:cNvPr id="34" name="Рисунок 33"/>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203700" y="36055300"/>
          <a:ext cx="2921000" cy="1758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698500</xdr:colOff>
      <xdr:row>46</xdr:row>
      <xdr:rowOff>12700</xdr:rowOff>
    </xdr:from>
    <xdr:to>
      <xdr:col>3</xdr:col>
      <xdr:colOff>2070100</xdr:colOff>
      <xdr:row>46</xdr:row>
      <xdr:rowOff>1866214</xdr:rowOff>
    </xdr:to>
    <xdr:pic>
      <xdr:nvPicPr>
        <xdr:cNvPr id="35" name="Рисунок 34"/>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826000" y="39725600"/>
          <a:ext cx="1371600" cy="1853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365125</xdr:colOff>
      <xdr:row>47</xdr:row>
      <xdr:rowOff>38100</xdr:rowOff>
    </xdr:from>
    <xdr:to>
      <xdr:col>3</xdr:col>
      <xdr:colOff>2524125</xdr:colOff>
      <xdr:row>47</xdr:row>
      <xdr:rowOff>1934265</xdr:rowOff>
    </xdr:to>
    <xdr:pic>
      <xdr:nvPicPr>
        <xdr:cNvPr id="36" name="Рисунок 35"/>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479925" y="64474725"/>
          <a:ext cx="2159000" cy="1896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571500</xdr:colOff>
      <xdr:row>50</xdr:row>
      <xdr:rowOff>38100</xdr:rowOff>
    </xdr:from>
    <xdr:to>
      <xdr:col>3</xdr:col>
      <xdr:colOff>1943100</xdr:colOff>
      <xdr:row>50</xdr:row>
      <xdr:rowOff>1891614</xdr:rowOff>
    </xdr:to>
    <xdr:pic>
      <xdr:nvPicPr>
        <xdr:cNvPr id="38" name="Рисунок 37"/>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699000" y="47663100"/>
          <a:ext cx="1371600" cy="1853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41</xdr:row>
      <xdr:rowOff>25401</xdr:rowOff>
    </xdr:from>
    <xdr:to>
      <xdr:col>3</xdr:col>
      <xdr:colOff>3093387</xdr:colOff>
      <xdr:row>41</xdr:row>
      <xdr:rowOff>2552700</xdr:rowOff>
    </xdr:to>
    <xdr:pic>
      <xdr:nvPicPr>
        <xdr:cNvPr id="28" name="Рисунок 27"/>
        <xdr:cNvPicPr>
          <a:picLocks noChangeAspect="1"/>
        </xdr:cNvPicPr>
      </xdr:nvPicPr>
      <xdr:blipFill>
        <a:blip xmlns:r="http://schemas.openxmlformats.org/officeDocument/2006/relationships" r:embed="rId18"/>
        <a:stretch>
          <a:fillRect/>
        </a:stretch>
      </xdr:blipFill>
      <xdr:spPr>
        <a:xfrm>
          <a:off x="4191000" y="32258001"/>
          <a:ext cx="3029887" cy="2527299"/>
        </a:xfrm>
        <a:prstGeom prst="rect">
          <a:avLst/>
        </a:prstGeom>
      </xdr:spPr>
    </xdr:pic>
    <xdr:clientData/>
  </xdr:twoCellAnchor>
  <xdr:twoCellAnchor editAs="oneCell">
    <xdr:from>
      <xdr:col>3</xdr:col>
      <xdr:colOff>95294</xdr:colOff>
      <xdr:row>10</xdr:row>
      <xdr:rowOff>95251</xdr:rowOff>
    </xdr:from>
    <xdr:to>
      <xdr:col>3</xdr:col>
      <xdr:colOff>3071778</xdr:colOff>
      <xdr:row>10</xdr:row>
      <xdr:rowOff>2354036</xdr:rowOff>
    </xdr:to>
    <xdr:pic>
      <xdr:nvPicPr>
        <xdr:cNvPr id="29" name="Рисунок 28"/>
        <xdr:cNvPicPr>
          <a:picLocks noChangeAspect="1"/>
        </xdr:cNvPicPr>
      </xdr:nvPicPr>
      <xdr:blipFill>
        <a:blip xmlns:r="http://schemas.openxmlformats.org/officeDocument/2006/relationships" r:embed="rId19"/>
        <a:stretch>
          <a:fillRect/>
        </a:stretch>
      </xdr:blipFill>
      <xdr:spPr>
        <a:xfrm>
          <a:off x="4204651" y="2204358"/>
          <a:ext cx="2976484" cy="2258785"/>
        </a:xfrm>
        <a:prstGeom prst="rect">
          <a:avLst/>
        </a:prstGeom>
      </xdr:spPr>
    </xdr:pic>
    <xdr:clientData/>
  </xdr:twoCellAnchor>
  <xdr:twoCellAnchor editAs="oneCell">
    <xdr:from>
      <xdr:col>3</xdr:col>
      <xdr:colOff>971550</xdr:colOff>
      <xdr:row>12</xdr:row>
      <xdr:rowOff>47625</xdr:rowOff>
    </xdr:from>
    <xdr:to>
      <xdr:col>3</xdr:col>
      <xdr:colOff>2028825</xdr:colOff>
      <xdr:row>12</xdr:row>
      <xdr:rowOff>1476375</xdr:rowOff>
    </xdr:to>
    <xdr:pic>
      <xdr:nvPicPr>
        <xdr:cNvPr id="42" name="Рисунок 41"/>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086350" y="5534025"/>
          <a:ext cx="1057275"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627530</xdr:colOff>
      <xdr:row>15</xdr:row>
      <xdr:rowOff>33618</xdr:rowOff>
    </xdr:from>
    <xdr:to>
      <xdr:col>3</xdr:col>
      <xdr:colOff>2297206</xdr:colOff>
      <xdr:row>15</xdr:row>
      <xdr:rowOff>1507634</xdr:rowOff>
    </xdr:to>
    <xdr:pic>
      <xdr:nvPicPr>
        <xdr:cNvPr id="43" name="Рисунок 42"/>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751295" y="8639736"/>
          <a:ext cx="1669676" cy="147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493059</xdr:colOff>
      <xdr:row>16</xdr:row>
      <xdr:rowOff>44823</xdr:rowOff>
    </xdr:from>
    <xdr:to>
      <xdr:col>3</xdr:col>
      <xdr:colOff>2558506</xdr:colOff>
      <xdr:row>16</xdr:row>
      <xdr:rowOff>1501589</xdr:rowOff>
    </xdr:to>
    <xdr:pic>
      <xdr:nvPicPr>
        <xdr:cNvPr id="44" name="Рисунок 4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616824" y="10197352"/>
          <a:ext cx="2065447" cy="1456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457200</xdr:colOff>
      <xdr:row>17</xdr:row>
      <xdr:rowOff>38100</xdr:rowOff>
    </xdr:from>
    <xdr:ext cx="1651000" cy="1706496"/>
    <xdr:pic>
      <xdr:nvPicPr>
        <xdr:cNvPr id="45" name="Рисунок 4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580965" y="50027541"/>
          <a:ext cx="1651000" cy="17064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280146</xdr:colOff>
      <xdr:row>13</xdr:row>
      <xdr:rowOff>22411</xdr:rowOff>
    </xdr:from>
    <xdr:to>
      <xdr:col>3</xdr:col>
      <xdr:colOff>2801469</xdr:colOff>
      <xdr:row>13</xdr:row>
      <xdr:rowOff>1403437</xdr:rowOff>
    </xdr:to>
    <xdr:pic>
      <xdr:nvPicPr>
        <xdr:cNvPr id="37" name="Рисунок 36"/>
        <xdr:cNvPicPr>
          <a:picLocks noChangeAspect="1"/>
        </xdr:cNvPicPr>
      </xdr:nvPicPr>
      <xdr:blipFill>
        <a:blip xmlns:r="http://schemas.openxmlformats.org/officeDocument/2006/relationships" r:embed="rId21"/>
        <a:stretch>
          <a:fillRect/>
        </a:stretch>
      </xdr:blipFill>
      <xdr:spPr>
        <a:xfrm>
          <a:off x="4403911" y="7216587"/>
          <a:ext cx="2521323" cy="1381026"/>
        </a:xfrm>
        <a:prstGeom prst="rect">
          <a:avLst/>
        </a:prstGeom>
      </xdr:spPr>
    </xdr:pic>
    <xdr:clientData/>
  </xdr:twoCellAnchor>
  <xdr:twoCellAnchor editAs="oneCell">
    <xdr:from>
      <xdr:col>3</xdr:col>
      <xdr:colOff>22412</xdr:colOff>
      <xdr:row>18</xdr:row>
      <xdr:rowOff>44824</xdr:rowOff>
    </xdr:from>
    <xdr:to>
      <xdr:col>3</xdr:col>
      <xdr:colOff>3093273</xdr:colOff>
      <xdr:row>18</xdr:row>
      <xdr:rowOff>1344706</xdr:rowOff>
    </xdr:to>
    <xdr:pic>
      <xdr:nvPicPr>
        <xdr:cNvPr id="39" name="Рисунок 38"/>
        <xdr:cNvPicPr>
          <a:picLocks noChangeAspect="1"/>
        </xdr:cNvPicPr>
      </xdr:nvPicPr>
      <xdr:blipFill>
        <a:blip xmlns:r="http://schemas.openxmlformats.org/officeDocument/2006/relationships" r:embed="rId22"/>
        <a:stretch>
          <a:fillRect/>
        </a:stretch>
      </xdr:blipFill>
      <xdr:spPr>
        <a:xfrm>
          <a:off x="4146177" y="13503089"/>
          <a:ext cx="3070861" cy="1299882"/>
        </a:xfrm>
        <a:prstGeom prst="rect">
          <a:avLst/>
        </a:prstGeom>
      </xdr:spPr>
    </xdr:pic>
    <xdr:clientData/>
  </xdr:twoCellAnchor>
  <xdr:twoCellAnchor editAs="oneCell">
    <xdr:from>
      <xdr:col>3</xdr:col>
      <xdr:colOff>33619</xdr:colOff>
      <xdr:row>19</xdr:row>
      <xdr:rowOff>44823</xdr:rowOff>
    </xdr:from>
    <xdr:to>
      <xdr:col>3</xdr:col>
      <xdr:colOff>3129243</xdr:colOff>
      <xdr:row>19</xdr:row>
      <xdr:rowOff>2521323</xdr:rowOff>
    </xdr:to>
    <xdr:pic>
      <xdr:nvPicPr>
        <xdr:cNvPr id="40" name="Рисунок 39"/>
        <xdr:cNvPicPr>
          <a:picLocks noChangeAspect="1"/>
        </xdr:cNvPicPr>
      </xdr:nvPicPr>
      <xdr:blipFill>
        <a:blip xmlns:r="http://schemas.openxmlformats.org/officeDocument/2006/relationships" r:embed="rId23"/>
        <a:stretch>
          <a:fillRect/>
        </a:stretch>
      </xdr:blipFill>
      <xdr:spPr>
        <a:xfrm>
          <a:off x="4157384" y="14903823"/>
          <a:ext cx="3095624" cy="2476500"/>
        </a:xfrm>
        <a:prstGeom prst="rect">
          <a:avLst/>
        </a:prstGeom>
      </xdr:spPr>
    </xdr:pic>
    <xdr:clientData/>
  </xdr:twoCellAnchor>
  <xdr:twoCellAnchor editAs="oneCell">
    <xdr:from>
      <xdr:col>3</xdr:col>
      <xdr:colOff>44824</xdr:colOff>
      <xdr:row>20</xdr:row>
      <xdr:rowOff>156882</xdr:rowOff>
    </xdr:from>
    <xdr:to>
      <xdr:col>3</xdr:col>
      <xdr:colOff>3141403</xdr:colOff>
      <xdr:row>21</xdr:row>
      <xdr:rowOff>705969</xdr:rowOff>
    </xdr:to>
    <xdr:pic>
      <xdr:nvPicPr>
        <xdr:cNvPr id="41" name="Рисунок 40"/>
        <xdr:cNvPicPr>
          <a:picLocks noChangeAspect="1"/>
        </xdr:cNvPicPr>
      </xdr:nvPicPr>
      <xdr:blipFill>
        <a:blip xmlns:r="http://schemas.openxmlformats.org/officeDocument/2006/relationships" r:embed="rId24"/>
        <a:stretch>
          <a:fillRect/>
        </a:stretch>
      </xdr:blipFill>
      <xdr:spPr>
        <a:xfrm>
          <a:off x="4168589" y="17582029"/>
          <a:ext cx="3096579" cy="1456765"/>
        </a:xfrm>
        <a:prstGeom prst="rect">
          <a:avLst/>
        </a:prstGeom>
      </xdr:spPr>
    </xdr:pic>
    <xdr:clientData/>
  </xdr:twoCellAnchor>
  <xdr:twoCellAnchor editAs="oneCell">
    <xdr:from>
      <xdr:col>3</xdr:col>
      <xdr:colOff>974911</xdr:colOff>
      <xdr:row>22</xdr:row>
      <xdr:rowOff>100853</xdr:rowOff>
    </xdr:from>
    <xdr:to>
      <xdr:col>3</xdr:col>
      <xdr:colOff>1879786</xdr:colOff>
      <xdr:row>22</xdr:row>
      <xdr:rowOff>1665754</xdr:rowOff>
    </xdr:to>
    <xdr:pic>
      <xdr:nvPicPr>
        <xdr:cNvPr id="52" name="Рисунок 51"/>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098676" y="19341353"/>
          <a:ext cx="904875" cy="156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78441</xdr:colOff>
      <xdr:row>23</xdr:row>
      <xdr:rowOff>123264</xdr:rowOff>
    </xdr:from>
    <xdr:to>
      <xdr:col>3</xdr:col>
      <xdr:colOff>3092823</xdr:colOff>
      <xdr:row>24</xdr:row>
      <xdr:rowOff>1547736</xdr:rowOff>
    </xdr:to>
    <xdr:pic>
      <xdr:nvPicPr>
        <xdr:cNvPr id="54" name="Рисунок 53"/>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202206" y="21134293"/>
          <a:ext cx="3014382" cy="2332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874058</xdr:colOff>
      <xdr:row>25</xdr:row>
      <xdr:rowOff>22411</xdr:rowOff>
    </xdr:from>
    <xdr:to>
      <xdr:col>3</xdr:col>
      <xdr:colOff>2073088</xdr:colOff>
      <xdr:row>26</xdr:row>
      <xdr:rowOff>4637</xdr:rowOff>
    </xdr:to>
    <xdr:pic>
      <xdr:nvPicPr>
        <xdr:cNvPr id="55" name="Рисунок 54"/>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997823" y="23655617"/>
          <a:ext cx="1199030" cy="1551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33618</xdr:colOff>
      <xdr:row>28</xdr:row>
      <xdr:rowOff>33616</xdr:rowOff>
    </xdr:from>
    <xdr:to>
      <xdr:col>3</xdr:col>
      <xdr:colOff>3098531</xdr:colOff>
      <xdr:row>28</xdr:row>
      <xdr:rowOff>1467969</xdr:rowOff>
    </xdr:to>
    <xdr:pic>
      <xdr:nvPicPr>
        <xdr:cNvPr id="49" name="Рисунок 48"/>
        <xdr:cNvPicPr>
          <a:picLocks noChangeAspect="1"/>
        </xdr:cNvPicPr>
      </xdr:nvPicPr>
      <xdr:blipFill>
        <a:blip xmlns:r="http://schemas.openxmlformats.org/officeDocument/2006/relationships" r:embed="rId28"/>
        <a:stretch>
          <a:fillRect/>
        </a:stretch>
      </xdr:blipFill>
      <xdr:spPr>
        <a:xfrm>
          <a:off x="4157383" y="28653440"/>
          <a:ext cx="3064913" cy="1434353"/>
        </a:xfrm>
        <a:prstGeom prst="rect">
          <a:avLst/>
        </a:prstGeom>
      </xdr:spPr>
    </xdr:pic>
    <xdr:clientData/>
  </xdr:twoCellAnchor>
  <xdr:twoCellAnchor editAs="oneCell">
    <xdr:from>
      <xdr:col>3</xdr:col>
      <xdr:colOff>67235</xdr:colOff>
      <xdr:row>27</xdr:row>
      <xdr:rowOff>22412</xdr:rowOff>
    </xdr:from>
    <xdr:to>
      <xdr:col>3</xdr:col>
      <xdr:colOff>2991044</xdr:colOff>
      <xdr:row>27</xdr:row>
      <xdr:rowOff>1650983</xdr:rowOff>
    </xdr:to>
    <xdr:pic>
      <xdr:nvPicPr>
        <xdr:cNvPr id="50" name="Рисунок 49"/>
        <xdr:cNvPicPr>
          <a:picLocks noChangeAspect="1"/>
        </xdr:cNvPicPr>
      </xdr:nvPicPr>
      <xdr:blipFill>
        <a:blip xmlns:r="http://schemas.openxmlformats.org/officeDocument/2006/relationships" r:embed="rId29"/>
        <a:stretch>
          <a:fillRect/>
        </a:stretch>
      </xdr:blipFill>
      <xdr:spPr>
        <a:xfrm>
          <a:off x="4191000" y="26782059"/>
          <a:ext cx="2923809" cy="1628571"/>
        </a:xfrm>
        <a:prstGeom prst="rect">
          <a:avLst/>
        </a:prstGeom>
      </xdr:spPr>
    </xdr:pic>
    <xdr:clientData/>
  </xdr:twoCellAnchor>
  <xdr:twoCellAnchor editAs="oneCell">
    <xdr:from>
      <xdr:col>3</xdr:col>
      <xdr:colOff>22411</xdr:colOff>
      <xdr:row>26</xdr:row>
      <xdr:rowOff>44823</xdr:rowOff>
    </xdr:from>
    <xdr:to>
      <xdr:col>3</xdr:col>
      <xdr:colOff>2994880</xdr:colOff>
      <xdr:row>26</xdr:row>
      <xdr:rowOff>1647265</xdr:rowOff>
    </xdr:to>
    <xdr:pic>
      <xdr:nvPicPr>
        <xdr:cNvPr id="51" name="Рисунок 50"/>
        <xdr:cNvPicPr>
          <a:picLocks noChangeAspect="1"/>
        </xdr:cNvPicPr>
      </xdr:nvPicPr>
      <xdr:blipFill>
        <a:blip xmlns:r="http://schemas.openxmlformats.org/officeDocument/2006/relationships" r:embed="rId30"/>
        <a:stretch>
          <a:fillRect/>
        </a:stretch>
      </xdr:blipFill>
      <xdr:spPr>
        <a:xfrm>
          <a:off x="4146176" y="25246852"/>
          <a:ext cx="2972469" cy="1602442"/>
        </a:xfrm>
        <a:prstGeom prst="rect">
          <a:avLst/>
        </a:prstGeom>
      </xdr:spPr>
    </xdr:pic>
    <xdr:clientData/>
  </xdr:twoCellAnchor>
  <xdr:twoCellAnchor editAs="oneCell">
    <xdr:from>
      <xdr:col>3</xdr:col>
      <xdr:colOff>168088</xdr:colOff>
      <xdr:row>29</xdr:row>
      <xdr:rowOff>44823</xdr:rowOff>
    </xdr:from>
    <xdr:to>
      <xdr:col>3</xdr:col>
      <xdr:colOff>2472850</xdr:colOff>
      <xdr:row>29</xdr:row>
      <xdr:rowOff>1787680</xdr:rowOff>
    </xdr:to>
    <xdr:pic>
      <xdr:nvPicPr>
        <xdr:cNvPr id="56" name="Рисунок 55"/>
        <xdr:cNvPicPr>
          <a:picLocks noChangeAspect="1"/>
        </xdr:cNvPicPr>
      </xdr:nvPicPr>
      <xdr:blipFill>
        <a:blip xmlns:r="http://schemas.openxmlformats.org/officeDocument/2006/relationships" r:embed="rId31"/>
        <a:stretch>
          <a:fillRect/>
        </a:stretch>
      </xdr:blipFill>
      <xdr:spPr>
        <a:xfrm>
          <a:off x="4291853" y="30166235"/>
          <a:ext cx="2304762" cy="1742857"/>
        </a:xfrm>
        <a:prstGeom prst="rect">
          <a:avLst/>
        </a:prstGeom>
      </xdr:spPr>
    </xdr:pic>
    <xdr:clientData/>
  </xdr:twoCellAnchor>
  <xdr:twoCellAnchor editAs="oneCell">
    <xdr:from>
      <xdr:col>3</xdr:col>
      <xdr:colOff>212911</xdr:colOff>
      <xdr:row>48</xdr:row>
      <xdr:rowOff>56029</xdr:rowOff>
    </xdr:from>
    <xdr:to>
      <xdr:col>3</xdr:col>
      <xdr:colOff>2767852</xdr:colOff>
      <xdr:row>48</xdr:row>
      <xdr:rowOff>2103404</xdr:rowOff>
    </xdr:to>
    <xdr:pic>
      <xdr:nvPicPr>
        <xdr:cNvPr id="2" name="Рисунок 1"/>
        <xdr:cNvPicPr>
          <a:picLocks noChangeAspect="1"/>
        </xdr:cNvPicPr>
      </xdr:nvPicPr>
      <xdr:blipFill>
        <a:blip xmlns:r="http://schemas.openxmlformats.org/officeDocument/2006/relationships" r:embed="rId32"/>
        <a:stretch>
          <a:fillRect/>
        </a:stretch>
      </xdr:blipFill>
      <xdr:spPr>
        <a:xfrm>
          <a:off x="4336676" y="65431147"/>
          <a:ext cx="2554941" cy="2047375"/>
        </a:xfrm>
        <a:prstGeom prst="rect">
          <a:avLst/>
        </a:prstGeom>
      </xdr:spPr>
    </xdr:pic>
    <xdr:clientData/>
  </xdr:twoCellAnchor>
  <xdr:twoCellAnchor>
    <xdr:from>
      <xdr:col>3</xdr:col>
      <xdr:colOff>355601</xdr:colOff>
      <xdr:row>61</xdr:row>
      <xdr:rowOff>0</xdr:rowOff>
    </xdr:from>
    <xdr:to>
      <xdr:col>3</xdr:col>
      <xdr:colOff>1662591</xdr:colOff>
      <xdr:row>61</xdr:row>
      <xdr:rowOff>0</xdr:rowOff>
    </xdr:to>
    <xdr:pic>
      <xdr:nvPicPr>
        <xdr:cNvPr id="68"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a:stretch>
          <a:fillRect/>
        </a:stretch>
      </xdr:blipFill>
      <xdr:spPr>
        <a:xfrm>
          <a:off x="4470401" y="22298025"/>
          <a:ext cx="1306990" cy="0"/>
        </a:xfrm>
        <a:prstGeom prst="rect">
          <a:avLst/>
        </a:prstGeom>
      </xdr:spPr>
    </xdr:pic>
    <xdr:clientData/>
  </xdr:twoCellAnchor>
  <xdr:twoCellAnchor>
    <xdr:from>
      <xdr:col>3</xdr:col>
      <xdr:colOff>28576</xdr:colOff>
      <xdr:row>58</xdr:row>
      <xdr:rowOff>28575</xdr:rowOff>
    </xdr:from>
    <xdr:to>
      <xdr:col>3</xdr:col>
      <xdr:colOff>3114676</xdr:colOff>
      <xdr:row>58</xdr:row>
      <xdr:rowOff>2912393</xdr:rowOff>
    </xdr:to>
    <xdr:pic>
      <xdr:nvPicPr>
        <xdr:cNvPr id="69" name="Рисунок 68"/>
        <xdr:cNvPicPr>
          <a:picLocks noChangeAspect="1"/>
        </xdr:cNvPicPr>
      </xdr:nvPicPr>
      <xdr:blipFill>
        <a:blip xmlns:r="http://schemas.openxmlformats.org/officeDocument/2006/relationships" r:embed="rId33"/>
        <a:stretch>
          <a:fillRect/>
        </a:stretch>
      </xdr:blipFill>
      <xdr:spPr>
        <a:xfrm>
          <a:off x="4143376" y="15059025"/>
          <a:ext cx="3086100" cy="2883818"/>
        </a:xfrm>
        <a:prstGeom prst="rect">
          <a:avLst/>
        </a:prstGeom>
      </xdr:spPr>
    </xdr:pic>
    <xdr:clientData/>
  </xdr:twoCellAnchor>
  <xdr:twoCellAnchor>
    <xdr:from>
      <xdr:col>3</xdr:col>
      <xdr:colOff>104776</xdr:colOff>
      <xdr:row>57</xdr:row>
      <xdr:rowOff>28576</xdr:rowOff>
    </xdr:from>
    <xdr:to>
      <xdr:col>3</xdr:col>
      <xdr:colOff>2905126</xdr:colOff>
      <xdr:row>57</xdr:row>
      <xdr:rowOff>3282614</xdr:rowOff>
    </xdr:to>
    <xdr:pic>
      <xdr:nvPicPr>
        <xdr:cNvPr id="70" name="Рисунок 69"/>
        <xdr:cNvPicPr>
          <a:picLocks noChangeAspect="1"/>
        </xdr:cNvPicPr>
      </xdr:nvPicPr>
      <xdr:blipFill>
        <a:blip xmlns:r="http://schemas.openxmlformats.org/officeDocument/2006/relationships" r:embed="rId34"/>
        <a:stretch>
          <a:fillRect/>
        </a:stretch>
      </xdr:blipFill>
      <xdr:spPr>
        <a:xfrm>
          <a:off x="4219576" y="11744326"/>
          <a:ext cx="2800350" cy="3254038"/>
        </a:xfrm>
        <a:prstGeom prst="rect">
          <a:avLst/>
        </a:prstGeom>
      </xdr:spPr>
    </xdr:pic>
    <xdr:clientData/>
  </xdr:twoCellAnchor>
  <xdr:twoCellAnchor>
    <xdr:from>
      <xdr:col>3</xdr:col>
      <xdr:colOff>276225</xdr:colOff>
      <xdr:row>60</xdr:row>
      <xdr:rowOff>19050</xdr:rowOff>
    </xdr:from>
    <xdr:to>
      <xdr:col>3</xdr:col>
      <xdr:colOff>2609850</xdr:colOff>
      <xdr:row>60</xdr:row>
      <xdr:rowOff>2501885</xdr:rowOff>
    </xdr:to>
    <xdr:pic>
      <xdr:nvPicPr>
        <xdr:cNvPr id="72" name="Рисунок 71"/>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391025" y="19764375"/>
          <a:ext cx="2333625" cy="2482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62</xdr:row>
      <xdr:rowOff>28574</xdr:rowOff>
    </xdr:from>
    <xdr:to>
      <xdr:col>3</xdr:col>
      <xdr:colOff>3086100</xdr:colOff>
      <xdr:row>63</xdr:row>
      <xdr:rowOff>3921</xdr:rowOff>
    </xdr:to>
    <xdr:pic>
      <xdr:nvPicPr>
        <xdr:cNvPr id="73" name="Рисунок 72"/>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152900" y="24793574"/>
          <a:ext cx="3048000" cy="237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514349</xdr:colOff>
      <xdr:row>61</xdr:row>
      <xdr:rowOff>66674</xdr:rowOff>
    </xdr:from>
    <xdr:to>
      <xdr:col>3</xdr:col>
      <xdr:colOff>2470671</xdr:colOff>
      <xdr:row>61</xdr:row>
      <xdr:rowOff>2419349</xdr:rowOff>
    </xdr:to>
    <xdr:pic>
      <xdr:nvPicPr>
        <xdr:cNvPr id="74" name="Рисунок 73"/>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629149" y="22364699"/>
          <a:ext cx="1956322" cy="235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838200</xdr:colOff>
      <xdr:row>63</xdr:row>
      <xdr:rowOff>38100</xdr:rowOff>
    </xdr:from>
    <xdr:to>
      <xdr:col>3</xdr:col>
      <xdr:colOff>2266950</xdr:colOff>
      <xdr:row>63</xdr:row>
      <xdr:rowOff>2667000</xdr:rowOff>
    </xdr:to>
    <xdr:pic>
      <xdr:nvPicPr>
        <xdr:cNvPr id="75" name="Рисунок 74"/>
        <xdr:cNvPicPr>
          <a:picLocks noChangeAspect="1"/>
        </xdr:cNvPicPr>
      </xdr:nvPicPr>
      <xdr:blipFill>
        <a:blip xmlns:r="http://schemas.openxmlformats.org/officeDocument/2006/relationships" r:embed="rId38"/>
        <a:stretch>
          <a:fillRect/>
        </a:stretch>
      </xdr:blipFill>
      <xdr:spPr>
        <a:xfrm>
          <a:off x="4953000" y="99631500"/>
          <a:ext cx="1428750" cy="2628900"/>
        </a:xfrm>
        <a:prstGeom prst="rect">
          <a:avLst/>
        </a:prstGeom>
      </xdr:spPr>
    </xdr:pic>
    <xdr:clientData/>
  </xdr:twoCellAnchor>
  <xdr:twoCellAnchor>
    <xdr:from>
      <xdr:col>3</xdr:col>
      <xdr:colOff>685799</xdr:colOff>
      <xdr:row>65</xdr:row>
      <xdr:rowOff>19050</xdr:rowOff>
    </xdr:from>
    <xdr:to>
      <xdr:col>3</xdr:col>
      <xdr:colOff>1819274</xdr:colOff>
      <xdr:row>65</xdr:row>
      <xdr:rowOff>2714882</xdr:rowOff>
    </xdr:to>
    <xdr:pic>
      <xdr:nvPicPr>
        <xdr:cNvPr id="76" name="Рисунок 75"/>
        <xdr:cNvPicPr>
          <a:picLocks noChangeAspect="1"/>
        </xdr:cNvPicPr>
      </xdr:nvPicPr>
      <xdr:blipFill>
        <a:blip xmlns:r="http://schemas.openxmlformats.org/officeDocument/2006/relationships" r:embed="rId39"/>
        <a:stretch>
          <a:fillRect/>
        </a:stretch>
      </xdr:blipFill>
      <xdr:spPr>
        <a:xfrm>
          <a:off x="4800599" y="32546925"/>
          <a:ext cx="1133475" cy="2695832"/>
        </a:xfrm>
        <a:prstGeom prst="rect">
          <a:avLst/>
        </a:prstGeom>
      </xdr:spPr>
    </xdr:pic>
    <xdr:clientData/>
  </xdr:twoCellAnchor>
  <xdr:twoCellAnchor editAs="oneCell">
    <xdr:from>
      <xdr:col>3</xdr:col>
      <xdr:colOff>942975</xdr:colOff>
      <xdr:row>66</xdr:row>
      <xdr:rowOff>38100</xdr:rowOff>
    </xdr:from>
    <xdr:to>
      <xdr:col>3</xdr:col>
      <xdr:colOff>1924050</xdr:colOff>
      <xdr:row>66</xdr:row>
      <xdr:rowOff>2705100</xdr:rowOff>
    </xdr:to>
    <xdr:pic>
      <xdr:nvPicPr>
        <xdr:cNvPr id="77" name="Рисунок 76"/>
        <xdr:cNvPicPr>
          <a:picLocks noChangeAspect="1"/>
        </xdr:cNvPicPr>
      </xdr:nvPicPr>
      <xdr:blipFill>
        <a:blip xmlns:r="http://schemas.openxmlformats.org/officeDocument/2006/relationships" r:embed="rId40"/>
        <a:stretch>
          <a:fillRect/>
        </a:stretch>
      </xdr:blipFill>
      <xdr:spPr>
        <a:xfrm>
          <a:off x="5057775" y="107746800"/>
          <a:ext cx="981075" cy="2667000"/>
        </a:xfrm>
        <a:prstGeom prst="rect">
          <a:avLst/>
        </a:prstGeom>
      </xdr:spPr>
    </xdr:pic>
    <xdr:clientData/>
  </xdr:twoCellAnchor>
  <xdr:twoCellAnchor editAs="oneCell">
    <xdr:from>
      <xdr:col>3</xdr:col>
      <xdr:colOff>628650</xdr:colOff>
      <xdr:row>67</xdr:row>
      <xdr:rowOff>561975</xdr:rowOff>
    </xdr:from>
    <xdr:to>
      <xdr:col>3</xdr:col>
      <xdr:colOff>2450871</xdr:colOff>
      <xdr:row>68</xdr:row>
      <xdr:rowOff>1638300</xdr:rowOff>
    </xdr:to>
    <xdr:pic>
      <xdr:nvPicPr>
        <xdr:cNvPr id="78" name="Рисунок 77"/>
        <xdr:cNvPicPr>
          <a:picLocks noChangeAspect="1"/>
        </xdr:cNvPicPr>
      </xdr:nvPicPr>
      <xdr:blipFill>
        <a:blip xmlns:r="http://schemas.openxmlformats.org/officeDocument/2006/relationships" r:embed="rId41"/>
        <a:stretch>
          <a:fillRect/>
        </a:stretch>
      </xdr:blipFill>
      <xdr:spPr>
        <a:xfrm>
          <a:off x="4743450" y="111109125"/>
          <a:ext cx="1822221" cy="2981325"/>
        </a:xfrm>
        <a:prstGeom prst="rect">
          <a:avLst/>
        </a:prstGeom>
      </xdr:spPr>
    </xdr:pic>
    <xdr:clientData/>
  </xdr:twoCellAnchor>
  <xdr:twoCellAnchor editAs="oneCell">
    <xdr:from>
      <xdr:col>3</xdr:col>
      <xdr:colOff>762000</xdr:colOff>
      <xdr:row>64</xdr:row>
      <xdr:rowOff>38100</xdr:rowOff>
    </xdr:from>
    <xdr:to>
      <xdr:col>3</xdr:col>
      <xdr:colOff>2313685</xdr:colOff>
      <xdr:row>64</xdr:row>
      <xdr:rowOff>2637866</xdr:rowOff>
    </xdr:to>
    <xdr:pic>
      <xdr:nvPicPr>
        <xdr:cNvPr id="79" name="Рисунок 78"/>
        <xdr:cNvPicPr>
          <a:picLocks noChangeAspect="1"/>
        </xdr:cNvPicPr>
      </xdr:nvPicPr>
      <xdr:blipFill>
        <a:blip xmlns:r="http://schemas.openxmlformats.org/officeDocument/2006/relationships" r:embed="rId42"/>
        <a:stretch>
          <a:fillRect/>
        </a:stretch>
      </xdr:blipFill>
      <xdr:spPr>
        <a:xfrm>
          <a:off x="4876800" y="102355650"/>
          <a:ext cx="1551685" cy="2599766"/>
        </a:xfrm>
        <a:prstGeom prst="rect">
          <a:avLst/>
        </a:prstGeom>
      </xdr:spPr>
    </xdr:pic>
    <xdr:clientData/>
  </xdr:twoCellAnchor>
  <xdr:twoCellAnchor editAs="oneCell">
    <xdr:from>
      <xdr:col>3</xdr:col>
      <xdr:colOff>642258</xdr:colOff>
      <xdr:row>69</xdr:row>
      <xdr:rowOff>84365</xdr:rowOff>
    </xdr:from>
    <xdr:to>
      <xdr:col>3</xdr:col>
      <xdr:colOff>2452008</xdr:colOff>
      <xdr:row>70</xdr:row>
      <xdr:rowOff>666750</xdr:rowOff>
    </xdr:to>
    <xdr:pic>
      <xdr:nvPicPr>
        <xdr:cNvPr id="80" name="Рисунок 79"/>
        <xdr:cNvPicPr>
          <a:picLocks noChangeAspect="1"/>
        </xdr:cNvPicPr>
      </xdr:nvPicPr>
      <xdr:blipFill>
        <a:blip xmlns:r="http://schemas.openxmlformats.org/officeDocument/2006/relationships" r:embed="rId43"/>
        <a:stretch>
          <a:fillRect/>
        </a:stretch>
      </xdr:blipFill>
      <xdr:spPr>
        <a:xfrm>
          <a:off x="4757058" y="114441515"/>
          <a:ext cx="1809750" cy="3135086"/>
        </a:xfrm>
        <a:prstGeom prst="rect">
          <a:avLst/>
        </a:prstGeom>
      </xdr:spPr>
    </xdr:pic>
    <xdr:clientData/>
  </xdr:twoCellAnchor>
  <xdr:twoCellAnchor editAs="oneCell">
    <xdr:from>
      <xdr:col>3</xdr:col>
      <xdr:colOff>625928</xdr:colOff>
      <xdr:row>71</xdr:row>
      <xdr:rowOff>38100</xdr:rowOff>
    </xdr:from>
    <xdr:to>
      <xdr:col>3</xdr:col>
      <xdr:colOff>2464023</xdr:colOff>
      <xdr:row>74</xdr:row>
      <xdr:rowOff>649986</xdr:rowOff>
    </xdr:to>
    <xdr:pic>
      <xdr:nvPicPr>
        <xdr:cNvPr id="81" name="Рисунок 80"/>
        <xdr:cNvPicPr>
          <a:picLocks noChangeAspect="1"/>
        </xdr:cNvPicPr>
      </xdr:nvPicPr>
      <xdr:blipFill>
        <a:blip xmlns:r="http://schemas.openxmlformats.org/officeDocument/2006/relationships" r:embed="rId44"/>
        <a:stretch>
          <a:fillRect/>
        </a:stretch>
      </xdr:blipFill>
      <xdr:spPr>
        <a:xfrm>
          <a:off x="4740728" y="117652800"/>
          <a:ext cx="1838095" cy="2726436"/>
        </a:xfrm>
        <a:prstGeom prst="rect">
          <a:avLst/>
        </a:prstGeom>
      </xdr:spPr>
    </xdr:pic>
    <xdr:clientData/>
  </xdr:twoCellAnchor>
  <xdr:twoCellAnchor editAs="oneCell">
    <xdr:from>
      <xdr:col>3</xdr:col>
      <xdr:colOff>30256</xdr:colOff>
      <xdr:row>59</xdr:row>
      <xdr:rowOff>75079</xdr:rowOff>
    </xdr:from>
    <xdr:to>
      <xdr:col>4</xdr:col>
      <xdr:colOff>2576</xdr:colOff>
      <xdr:row>59</xdr:row>
      <xdr:rowOff>1714500</xdr:rowOff>
    </xdr:to>
    <xdr:pic>
      <xdr:nvPicPr>
        <xdr:cNvPr id="82" name="Рисунок 81"/>
        <xdr:cNvPicPr>
          <a:picLocks noChangeAspect="1"/>
        </xdr:cNvPicPr>
      </xdr:nvPicPr>
      <xdr:blipFill>
        <a:blip xmlns:r="http://schemas.openxmlformats.org/officeDocument/2006/relationships" r:embed="rId45"/>
        <a:stretch>
          <a:fillRect/>
        </a:stretch>
      </xdr:blipFill>
      <xdr:spPr>
        <a:xfrm>
          <a:off x="4145056" y="90486379"/>
          <a:ext cx="3129177" cy="1639421"/>
        </a:xfrm>
        <a:prstGeom prst="rect">
          <a:avLst/>
        </a:prstGeom>
      </xdr:spPr>
    </xdr:pic>
    <xdr:clientData/>
  </xdr:twoCellAnchor>
  <xdr:twoCellAnchor editAs="oneCell">
    <xdr:from>
      <xdr:col>3</xdr:col>
      <xdr:colOff>54429</xdr:colOff>
      <xdr:row>11</xdr:row>
      <xdr:rowOff>462644</xdr:rowOff>
    </xdr:from>
    <xdr:to>
      <xdr:col>3</xdr:col>
      <xdr:colOff>3076105</xdr:colOff>
      <xdr:row>11</xdr:row>
      <xdr:rowOff>1632859</xdr:rowOff>
    </xdr:to>
    <xdr:pic>
      <xdr:nvPicPr>
        <xdr:cNvPr id="7" name="Рисунок 6"/>
        <xdr:cNvPicPr>
          <a:picLocks noChangeAspect="1"/>
        </xdr:cNvPicPr>
      </xdr:nvPicPr>
      <xdr:blipFill rotWithShape="1">
        <a:blip xmlns:r="http://schemas.openxmlformats.org/officeDocument/2006/relationships" r:embed="rId46"/>
        <a:srcRect l="24780" t="29237" r="23056" b="38352"/>
        <a:stretch/>
      </xdr:blipFill>
      <xdr:spPr>
        <a:xfrm>
          <a:off x="4163786" y="5225144"/>
          <a:ext cx="3021676" cy="1170215"/>
        </a:xfrm>
        <a:prstGeom prst="rect">
          <a:avLst/>
        </a:prstGeom>
      </xdr:spPr>
    </xdr:pic>
    <xdr:clientData/>
  </xdr:twoCellAnchor>
  <xdr:twoCellAnchor editAs="oneCell">
    <xdr:from>
      <xdr:col>3</xdr:col>
      <xdr:colOff>40823</xdr:colOff>
      <xdr:row>51</xdr:row>
      <xdr:rowOff>68036</xdr:rowOff>
    </xdr:from>
    <xdr:to>
      <xdr:col>3</xdr:col>
      <xdr:colOff>3088823</xdr:colOff>
      <xdr:row>51</xdr:row>
      <xdr:rowOff>1864179</xdr:rowOff>
    </xdr:to>
    <xdr:pic>
      <xdr:nvPicPr>
        <xdr:cNvPr id="8" name="Рисунок 7"/>
        <xdr:cNvPicPr>
          <a:picLocks noChangeAspect="1"/>
        </xdr:cNvPicPr>
      </xdr:nvPicPr>
      <xdr:blipFill rotWithShape="1">
        <a:blip xmlns:r="http://schemas.openxmlformats.org/officeDocument/2006/relationships" r:embed="rId47"/>
        <a:srcRect l="46360" t="46302" r="29902" b="32531"/>
        <a:stretch/>
      </xdr:blipFill>
      <xdr:spPr>
        <a:xfrm>
          <a:off x="4150180" y="72403607"/>
          <a:ext cx="3048000" cy="1796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Desktop/&#1052;&#1054;&#1057;&#1058;/&#1057;&#1084;&#1077;&#1090;&#1072;%20&#1050;&#1046;%2020.10%20&#1092;&#1080;&#1085;&#1072;&#1083;%20&#1088;&#1077;&#107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мета"/>
      <sheetName val="Смета Ред1."/>
      <sheetName val="на 1 м3"/>
      <sheetName val="ч-ч из из корректной сметы (2)"/>
      <sheetName val="ЛТИ 60000 оконч"/>
      <sheetName val="Лист1"/>
      <sheetName val="Лист3"/>
      <sheetName val="ПЕРЕСЧЕТ"/>
      <sheetName val="ВДЦ"/>
      <sheetName val="ФОТ"/>
      <sheetName val="НР Усл.постоянные"/>
      <sheetName val="калькуляция"/>
      <sheetName val="расчет арматуры"/>
      <sheetName val="Табель МАЙ"/>
      <sheetName val="Табель ИЮНЬ"/>
      <sheetName val="Табель Июль"/>
      <sheetName val="Итого"/>
      <sheetName val="Арматура"/>
      <sheetName val="ИТог"/>
      <sheetName val="АА"/>
    </sheetNames>
    <sheetDataSet>
      <sheetData sheetId="0"/>
      <sheetData sheetId="1"/>
      <sheetData sheetId="2">
        <row r="192">
          <cell r="J192">
            <v>1.1499999999999999</v>
          </cell>
        </row>
        <row r="193">
          <cell r="J193">
            <v>1.04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K75"/>
  <sheetViews>
    <sheetView tabSelected="1" view="pageBreakPreview" topLeftCell="A70" zoomScale="55" zoomScaleNormal="75" zoomScaleSheetLayoutView="55" workbookViewId="0">
      <selection activeCell="I9" sqref="I9"/>
    </sheetView>
  </sheetViews>
  <sheetFormatPr defaultColWidth="10.85546875" defaultRowHeight="15" x14ac:dyDescent="0.25"/>
  <cols>
    <col min="1" max="2" width="15.7109375" style="3" customWidth="1"/>
    <col min="3" max="3" width="30.28515625" style="3" customWidth="1"/>
    <col min="4" max="4" width="47.42578125" style="3" customWidth="1"/>
    <col min="5" max="5" width="65.7109375" style="3" customWidth="1"/>
    <col min="6" max="6" width="9.7109375" style="3" customWidth="1"/>
    <col min="7" max="9" width="13.28515625" style="3" customWidth="1"/>
    <col min="10" max="10" width="30.140625" style="3" customWidth="1"/>
    <col min="11" max="11" width="20.42578125" style="3" hidden="1" customWidth="1"/>
    <col min="12" max="205" width="8.28515625" style="3" customWidth="1"/>
    <col min="206" max="206" width="67" style="3" customWidth="1"/>
    <col min="207" max="16384" width="10.85546875" style="3"/>
  </cols>
  <sheetData>
    <row r="1" spans="1:10" ht="18.75" x14ac:dyDescent="0.25">
      <c r="A1" s="58"/>
      <c r="B1" s="58"/>
      <c r="C1" s="58"/>
      <c r="D1" s="58"/>
      <c r="E1" s="58"/>
      <c r="F1" s="58"/>
      <c r="G1" s="58"/>
      <c r="H1" s="58"/>
      <c r="I1" s="58"/>
      <c r="J1" s="59" t="s">
        <v>145</v>
      </c>
    </row>
    <row r="2" spans="1:10" ht="18.75" x14ac:dyDescent="0.25">
      <c r="A2" s="58"/>
      <c r="B2" s="58"/>
      <c r="C2" s="58"/>
      <c r="D2" s="58"/>
      <c r="E2" s="60" t="s">
        <v>146</v>
      </c>
      <c r="F2" s="60"/>
      <c r="G2" s="60"/>
      <c r="H2" s="60"/>
      <c r="I2" s="60"/>
      <c r="J2" s="60"/>
    </row>
    <row r="3" spans="1:10" ht="18" customHeight="1" x14ac:dyDescent="0.3">
      <c r="A3" s="58"/>
      <c r="B3" s="58"/>
      <c r="C3" s="58"/>
      <c r="D3" s="58"/>
      <c r="E3" s="58"/>
      <c r="F3" s="58"/>
      <c r="G3" s="58"/>
      <c r="H3" s="58"/>
      <c r="I3" s="58"/>
      <c r="J3" s="61" t="s">
        <v>147</v>
      </c>
    </row>
    <row r="4" spans="1:10" s="2" customFormat="1" x14ac:dyDescent="0.25">
      <c r="A4" s="46"/>
      <c r="B4" s="46"/>
      <c r="C4" s="46"/>
      <c r="D4" s="46"/>
      <c r="E4" s="46"/>
      <c r="F4" s="46"/>
      <c r="G4" s="47"/>
      <c r="H4" s="37"/>
      <c r="I4" s="37"/>
      <c r="J4" s="1"/>
    </row>
    <row r="5" spans="1:10" s="2" customFormat="1" ht="17.25" customHeight="1" x14ac:dyDescent="0.25">
      <c r="A5" s="48" t="s">
        <v>10</v>
      </c>
      <c r="B5" s="48"/>
      <c r="C5" s="48"/>
      <c r="D5" s="48"/>
      <c r="E5" s="48"/>
      <c r="F5" s="48"/>
      <c r="G5" s="49"/>
      <c r="H5" s="38"/>
      <c r="I5" s="38"/>
      <c r="J5" s="1"/>
    </row>
    <row r="6" spans="1:10" s="2" customFormat="1" ht="17.25" customHeight="1" x14ac:dyDescent="0.25">
      <c r="A6" s="42" t="s">
        <v>13</v>
      </c>
      <c r="B6" s="42"/>
      <c r="C6" s="42"/>
      <c r="D6" s="42" t="s">
        <v>11</v>
      </c>
      <c r="E6" s="42"/>
      <c r="F6" s="42"/>
      <c r="G6" s="43"/>
      <c r="H6" s="40"/>
      <c r="I6" s="40"/>
      <c r="J6" s="1"/>
    </row>
    <row r="7" spans="1:10" s="2" customFormat="1" ht="17.25" x14ac:dyDescent="0.25">
      <c r="A7" s="42"/>
      <c r="B7" s="42"/>
      <c r="C7" s="42"/>
      <c r="D7" s="42"/>
      <c r="E7" s="42"/>
      <c r="F7" s="42"/>
      <c r="G7" s="43"/>
      <c r="H7" s="40"/>
      <c r="I7" s="40"/>
      <c r="J7" s="1"/>
    </row>
    <row r="8" spans="1:10" s="2" customFormat="1" ht="21" customHeight="1" thickBot="1" x14ac:dyDescent="0.3">
      <c r="A8" s="41" t="s">
        <v>12</v>
      </c>
      <c r="B8" s="41"/>
      <c r="C8" s="41"/>
      <c r="D8" s="41"/>
      <c r="E8" s="41"/>
      <c r="F8" s="41"/>
      <c r="G8" s="41"/>
      <c r="H8" s="39"/>
      <c r="I8" s="39"/>
      <c r="J8" s="1"/>
    </row>
    <row r="9" spans="1:10" s="4" customFormat="1" ht="53.25" customHeight="1" thickBot="1" x14ac:dyDescent="0.3">
      <c r="A9" s="22" t="s">
        <v>0</v>
      </c>
      <c r="B9" s="23" t="s">
        <v>2</v>
      </c>
      <c r="C9" s="24" t="s">
        <v>1</v>
      </c>
      <c r="D9" s="24" t="s">
        <v>3</v>
      </c>
      <c r="E9" s="25" t="s">
        <v>8</v>
      </c>
      <c r="F9" s="25" t="s">
        <v>4</v>
      </c>
      <c r="G9" s="24" t="s">
        <v>9</v>
      </c>
      <c r="H9" s="62" t="s">
        <v>148</v>
      </c>
      <c r="I9" s="62" t="s">
        <v>149</v>
      </c>
      <c r="J9" s="26" t="s">
        <v>7</v>
      </c>
    </row>
    <row r="10" spans="1:10" s="4" customFormat="1" ht="23.25" customHeight="1" x14ac:dyDescent="0.25">
      <c r="A10" s="53" t="s">
        <v>22</v>
      </c>
      <c r="B10" s="54"/>
      <c r="C10" s="54"/>
      <c r="D10" s="54"/>
      <c r="E10" s="54"/>
      <c r="F10" s="51"/>
      <c r="G10" s="54"/>
      <c r="H10" s="54"/>
      <c r="I10" s="54"/>
      <c r="J10" s="55"/>
    </row>
    <row r="11" spans="1:10" s="4" customFormat="1" ht="192" customHeight="1" x14ac:dyDescent="0.25">
      <c r="A11" s="11" t="s">
        <v>5</v>
      </c>
      <c r="B11" s="11" t="s">
        <v>14</v>
      </c>
      <c r="C11" s="8" t="s">
        <v>24</v>
      </c>
      <c r="D11" s="29"/>
      <c r="E11" s="21" t="s">
        <v>52</v>
      </c>
      <c r="F11" s="7" t="s">
        <v>6</v>
      </c>
      <c r="G11" s="8">
        <v>1</v>
      </c>
      <c r="H11" s="8"/>
      <c r="I11" s="8"/>
      <c r="J11" s="28" t="s">
        <v>125</v>
      </c>
    </row>
    <row r="12" spans="1:10" s="4" customFormat="1" ht="240" x14ac:dyDescent="0.25">
      <c r="A12" s="27">
        <f>A11+1</f>
        <v>2</v>
      </c>
      <c r="B12" s="11" t="s">
        <v>14</v>
      </c>
      <c r="C12" s="5" t="s">
        <v>25</v>
      </c>
      <c r="D12" s="6"/>
      <c r="E12" s="18" t="s">
        <v>51</v>
      </c>
      <c r="F12" s="7" t="s">
        <v>6</v>
      </c>
      <c r="G12" s="5">
        <v>1</v>
      </c>
      <c r="H12" s="5"/>
      <c r="I12" s="5"/>
      <c r="J12" s="28" t="s">
        <v>137</v>
      </c>
    </row>
    <row r="13" spans="1:10" s="4" customFormat="1" ht="119.25" customHeight="1" x14ac:dyDescent="0.25">
      <c r="A13" s="27">
        <f t="shared" ref="A13:A29" si="0">A12+1</f>
        <v>3</v>
      </c>
      <c r="B13" s="11" t="s">
        <v>14</v>
      </c>
      <c r="C13" s="5" t="s">
        <v>38</v>
      </c>
      <c r="D13" s="6"/>
      <c r="E13" s="18" t="s">
        <v>107</v>
      </c>
      <c r="F13" s="7" t="s">
        <v>6</v>
      </c>
      <c r="G13" s="5">
        <v>3</v>
      </c>
      <c r="H13" s="63"/>
      <c r="I13" s="63"/>
      <c r="J13" s="16"/>
    </row>
    <row r="14" spans="1:10" s="4" customFormat="1" ht="255" x14ac:dyDescent="0.25">
      <c r="A14" s="27">
        <f t="shared" si="0"/>
        <v>4</v>
      </c>
      <c r="B14" s="11" t="s">
        <v>14</v>
      </c>
      <c r="C14" s="5" t="s">
        <v>53</v>
      </c>
      <c r="D14" s="6"/>
      <c r="E14" s="56" t="s">
        <v>112</v>
      </c>
      <c r="F14" s="7" t="s">
        <v>6</v>
      </c>
      <c r="G14" s="5">
        <v>2</v>
      </c>
      <c r="H14" s="5"/>
      <c r="I14" s="5"/>
      <c r="J14" s="28" t="s">
        <v>138</v>
      </c>
    </row>
    <row r="15" spans="1:10" s="4" customFormat="1" ht="72" customHeight="1" x14ac:dyDescent="0.25">
      <c r="A15" s="27">
        <f t="shared" si="0"/>
        <v>5</v>
      </c>
      <c r="B15" s="11" t="s">
        <v>14</v>
      </c>
      <c r="C15" s="5" t="s">
        <v>54</v>
      </c>
      <c r="D15" s="6"/>
      <c r="E15" s="57"/>
      <c r="F15" s="7" t="s">
        <v>6</v>
      </c>
      <c r="G15" s="5">
        <v>2</v>
      </c>
      <c r="H15" s="63"/>
      <c r="I15" s="63"/>
      <c r="J15" s="33" t="s">
        <v>139</v>
      </c>
    </row>
    <row r="16" spans="1:10" s="4" customFormat="1" ht="121.5" customHeight="1" x14ac:dyDescent="0.25">
      <c r="A16" s="27">
        <f t="shared" si="0"/>
        <v>6</v>
      </c>
      <c r="B16" s="11" t="s">
        <v>14</v>
      </c>
      <c r="C16" s="5" t="s">
        <v>41</v>
      </c>
      <c r="D16" s="6"/>
      <c r="E16" s="18" t="s">
        <v>140</v>
      </c>
      <c r="F16" s="7" t="s">
        <v>6</v>
      </c>
      <c r="G16" s="5">
        <v>1</v>
      </c>
      <c r="H16" s="63"/>
      <c r="I16" s="63"/>
      <c r="J16" s="33" t="s">
        <v>141</v>
      </c>
    </row>
    <row r="17" spans="1:10" s="4" customFormat="1" ht="123" customHeight="1" x14ac:dyDescent="0.25">
      <c r="A17" s="27">
        <f t="shared" si="0"/>
        <v>7</v>
      </c>
      <c r="B17" s="11" t="s">
        <v>14</v>
      </c>
      <c r="C17" s="5" t="s">
        <v>41</v>
      </c>
      <c r="D17" s="6"/>
      <c r="E17" s="32" t="s">
        <v>110</v>
      </c>
      <c r="F17" s="7" t="s">
        <v>6</v>
      </c>
      <c r="G17" s="5">
        <v>2</v>
      </c>
      <c r="H17" s="63"/>
      <c r="I17" s="63"/>
      <c r="J17" s="33" t="s">
        <v>141</v>
      </c>
    </row>
    <row r="18" spans="1:10" s="4" customFormat="1" ht="137.25" customHeight="1" x14ac:dyDescent="0.25">
      <c r="A18" s="27">
        <f t="shared" si="0"/>
        <v>8</v>
      </c>
      <c r="B18" s="11" t="s">
        <v>14</v>
      </c>
      <c r="C18" s="8" t="s">
        <v>38</v>
      </c>
      <c r="D18" s="9"/>
      <c r="E18" s="19" t="s">
        <v>103</v>
      </c>
      <c r="F18" s="7" t="s">
        <v>6</v>
      </c>
      <c r="G18" s="5">
        <v>4</v>
      </c>
      <c r="H18" s="63"/>
      <c r="I18" s="63"/>
      <c r="J18" s="16"/>
    </row>
    <row r="19" spans="1:10" s="4" customFormat="1" ht="110.25" customHeight="1" x14ac:dyDescent="0.25">
      <c r="A19" s="27">
        <f t="shared" si="0"/>
        <v>9</v>
      </c>
      <c r="B19" s="11" t="s">
        <v>15</v>
      </c>
      <c r="C19" s="5" t="s">
        <v>25</v>
      </c>
      <c r="D19" s="6"/>
      <c r="E19" s="36" t="s">
        <v>108</v>
      </c>
      <c r="F19" s="7" t="s">
        <v>6</v>
      </c>
      <c r="G19" s="5">
        <v>1</v>
      </c>
      <c r="H19" s="63"/>
      <c r="I19" s="63"/>
      <c r="J19" s="33" t="s">
        <v>109</v>
      </c>
    </row>
    <row r="20" spans="1:10" s="4" customFormat="1" ht="201.75" customHeight="1" x14ac:dyDescent="0.25">
      <c r="A20" s="27">
        <f t="shared" si="0"/>
        <v>10</v>
      </c>
      <c r="B20" s="12" t="s">
        <v>16</v>
      </c>
      <c r="C20" s="5" t="s">
        <v>24</v>
      </c>
      <c r="D20" s="6"/>
      <c r="E20" s="18" t="s">
        <v>67</v>
      </c>
      <c r="F20" s="7" t="s">
        <v>6</v>
      </c>
      <c r="G20" s="5">
        <v>1</v>
      </c>
      <c r="H20" s="63"/>
      <c r="I20" s="63"/>
      <c r="J20" s="33" t="s">
        <v>126</v>
      </c>
    </row>
    <row r="21" spans="1:10" s="4" customFormat="1" ht="71.25" customHeight="1" x14ac:dyDescent="0.25">
      <c r="A21" s="27">
        <f t="shared" si="0"/>
        <v>11</v>
      </c>
      <c r="B21" s="12" t="s">
        <v>16</v>
      </c>
      <c r="C21" s="5" t="s">
        <v>26</v>
      </c>
      <c r="D21" s="6"/>
      <c r="E21" s="18" t="s">
        <v>55</v>
      </c>
      <c r="F21" s="7" t="s">
        <v>6</v>
      </c>
      <c r="G21" s="5">
        <v>1</v>
      </c>
      <c r="H21" s="63"/>
      <c r="I21" s="63"/>
      <c r="J21" s="33" t="s">
        <v>127</v>
      </c>
    </row>
    <row r="22" spans="1:10" s="4" customFormat="1" ht="71.25" customHeight="1" x14ac:dyDescent="0.25">
      <c r="A22" s="27">
        <f t="shared" si="0"/>
        <v>12</v>
      </c>
      <c r="B22" s="12" t="s">
        <v>16</v>
      </c>
      <c r="C22" s="5" t="s">
        <v>26</v>
      </c>
      <c r="D22" s="6"/>
      <c r="E22" s="18" t="s">
        <v>56</v>
      </c>
      <c r="F22" s="7" t="s">
        <v>6</v>
      </c>
      <c r="G22" s="5">
        <v>1</v>
      </c>
      <c r="H22" s="63"/>
      <c r="I22" s="63"/>
      <c r="J22" s="33" t="s">
        <v>127</v>
      </c>
    </row>
    <row r="23" spans="1:10" s="4" customFormat="1" ht="139.5" customHeight="1" x14ac:dyDescent="0.25">
      <c r="A23" s="27">
        <f t="shared" si="0"/>
        <v>13</v>
      </c>
      <c r="B23" s="12" t="s">
        <v>16</v>
      </c>
      <c r="C23" s="5" t="s">
        <v>57</v>
      </c>
      <c r="D23" s="6"/>
      <c r="E23" s="18" t="s">
        <v>113</v>
      </c>
      <c r="F23" s="7" t="s">
        <v>6</v>
      </c>
      <c r="G23" s="5">
        <v>14</v>
      </c>
      <c r="H23" s="63"/>
      <c r="I23" s="63"/>
      <c r="J23" s="16"/>
    </row>
    <row r="24" spans="1:10" s="4" customFormat="1" ht="71.25" customHeight="1" x14ac:dyDescent="0.25">
      <c r="A24" s="27">
        <f t="shared" si="0"/>
        <v>14</v>
      </c>
      <c r="B24" s="12" t="s">
        <v>60</v>
      </c>
      <c r="C24" s="5" t="s">
        <v>58</v>
      </c>
      <c r="D24" s="6"/>
      <c r="E24" s="18" t="s">
        <v>118</v>
      </c>
      <c r="F24" s="7" t="s">
        <v>6</v>
      </c>
      <c r="G24" s="5">
        <f>38+5</f>
        <v>43</v>
      </c>
      <c r="H24" s="63"/>
      <c r="I24" s="63"/>
      <c r="J24" s="33" t="s">
        <v>141</v>
      </c>
    </row>
    <row r="25" spans="1:10" s="4" customFormat="1" ht="135" x14ac:dyDescent="0.25">
      <c r="A25" s="27">
        <f t="shared" si="0"/>
        <v>15</v>
      </c>
      <c r="B25" s="12" t="s">
        <v>60</v>
      </c>
      <c r="C25" s="5" t="s">
        <v>49</v>
      </c>
      <c r="D25" s="6"/>
      <c r="E25" s="18" t="s">
        <v>59</v>
      </c>
      <c r="F25" s="7" t="s">
        <v>6</v>
      </c>
      <c r="G25" s="5">
        <f>20+76+76</f>
        <v>172</v>
      </c>
      <c r="H25" s="63"/>
      <c r="I25" s="63"/>
      <c r="J25" s="33" t="s">
        <v>66</v>
      </c>
    </row>
    <row r="26" spans="1:10" s="4" customFormat="1" ht="123.75" customHeight="1" x14ac:dyDescent="0.25">
      <c r="A26" s="27">
        <f t="shared" si="0"/>
        <v>16</v>
      </c>
      <c r="B26" s="12" t="s">
        <v>17</v>
      </c>
      <c r="C26" s="5" t="s">
        <v>27</v>
      </c>
      <c r="D26" s="6"/>
      <c r="E26" s="18" t="s">
        <v>111</v>
      </c>
      <c r="F26" s="7" t="s">
        <v>6</v>
      </c>
      <c r="G26" s="5">
        <v>1</v>
      </c>
      <c r="H26" s="63"/>
      <c r="I26" s="63"/>
      <c r="J26" s="33" t="s">
        <v>127</v>
      </c>
    </row>
    <row r="27" spans="1:10" s="4" customFormat="1" ht="136.5" customHeight="1" x14ac:dyDescent="0.25">
      <c r="A27" s="27">
        <f t="shared" si="0"/>
        <v>17</v>
      </c>
      <c r="B27" s="12" t="s">
        <v>19</v>
      </c>
      <c r="C27" s="5" t="s">
        <v>18</v>
      </c>
      <c r="D27" s="6"/>
      <c r="E27" s="21" t="s">
        <v>62</v>
      </c>
      <c r="F27" s="7" t="s">
        <v>6</v>
      </c>
      <c r="G27" s="5">
        <v>1</v>
      </c>
      <c r="H27" s="63"/>
      <c r="I27" s="63"/>
      <c r="J27" s="33" t="s">
        <v>128</v>
      </c>
    </row>
    <row r="28" spans="1:10" s="4" customFormat="1" ht="132.75" customHeight="1" x14ac:dyDescent="0.25">
      <c r="A28" s="27">
        <f t="shared" si="0"/>
        <v>18</v>
      </c>
      <c r="B28" s="12" t="s">
        <v>19</v>
      </c>
      <c r="C28" s="5" t="s">
        <v>20</v>
      </c>
      <c r="D28" s="9"/>
      <c r="E28" s="21" t="s">
        <v>63</v>
      </c>
      <c r="F28" s="10" t="s">
        <v>6</v>
      </c>
      <c r="G28" s="5">
        <v>4</v>
      </c>
      <c r="H28" s="63"/>
      <c r="I28" s="63"/>
      <c r="J28" s="33" t="s">
        <v>128</v>
      </c>
    </row>
    <row r="29" spans="1:10" s="4" customFormat="1" ht="118.5" customHeight="1" x14ac:dyDescent="0.25">
      <c r="A29" s="27">
        <f t="shared" si="0"/>
        <v>19</v>
      </c>
      <c r="B29" s="12" t="s">
        <v>19</v>
      </c>
      <c r="C29" s="5" t="s">
        <v>61</v>
      </c>
      <c r="D29" s="15"/>
      <c r="E29" s="21" t="s">
        <v>65</v>
      </c>
      <c r="F29" s="10" t="s">
        <v>6</v>
      </c>
      <c r="G29" s="5">
        <v>2</v>
      </c>
      <c r="H29" s="63"/>
      <c r="I29" s="63"/>
      <c r="J29" s="33" t="s">
        <v>128</v>
      </c>
    </row>
    <row r="30" spans="1:10" s="4" customFormat="1" ht="146.25" customHeight="1" x14ac:dyDescent="0.25">
      <c r="A30" s="27">
        <f>A29+1</f>
        <v>20</v>
      </c>
      <c r="B30" s="12" t="s">
        <v>19</v>
      </c>
      <c r="C30" s="8" t="s">
        <v>64</v>
      </c>
      <c r="D30" s="9"/>
      <c r="E30" s="21" t="s">
        <v>119</v>
      </c>
      <c r="F30" s="10" t="s">
        <v>6</v>
      </c>
      <c r="G30" s="5">
        <v>5</v>
      </c>
      <c r="H30" s="63"/>
      <c r="I30" s="63"/>
      <c r="J30" s="33" t="s">
        <v>142</v>
      </c>
    </row>
    <row r="31" spans="1:10" s="4" customFormat="1" ht="23.25" customHeight="1" x14ac:dyDescent="0.25">
      <c r="A31" s="50" t="s">
        <v>21</v>
      </c>
      <c r="B31" s="51"/>
      <c r="C31" s="51"/>
      <c r="D31" s="51"/>
      <c r="E31" s="51"/>
      <c r="F31" s="51"/>
      <c r="G31" s="51"/>
      <c r="H31" s="51"/>
      <c r="I31" s="51"/>
      <c r="J31" s="52"/>
    </row>
    <row r="32" spans="1:10" s="4" customFormat="1" ht="99.75" customHeight="1" x14ac:dyDescent="0.25">
      <c r="A32" s="27">
        <f>A30+1</f>
        <v>21</v>
      </c>
      <c r="B32" s="12" t="s">
        <v>31</v>
      </c>
      <c r="C32" s="14" t="s">
        <v>32</v>
      </c>
      <c r="D32" s="15"/>
      <c r="E32" s="21" t="s">
        <v>33</v>
      </c>
      <c r="F32" s="10" t="s">
        <v>6</v>
      </c>
      <c r="G32" s="8">
        <v>1</v>
      </c>
      <c r="H32" s="64"/>
      <c r="I32" s="64"/>
      <c r="J32" s="20" t="s">
        <v>131</v>
      </c>
    </row>
    <row r="33" spans="1:10" s="4" customFormat="1" ht="141" customHeight="1" x14ac:dyDescent="0.25">
      <c r="A33" s="27">
        <f t="shared" ref="A33:A52" si="1">A32+1</f>
        <v>22</v>
      </c>
      <c r="B33" s="12" t="s">
        <v>31</v>
      </c>
      <c r="C33" s="14" t="s">
        <v>32</v>
      </c>
      <c r="D33" s="15"/>
      <c r="E33" s="21" t="s">
        <v>34</v>
      </c>
      <c r="F33" s="7" t="s">
        <v>6</v>
      </c>
      <c r="G33" s="5">
        <v>1</v>
      </c>
      <c r="H33" s="65"/>
      <c r="I33" s="65"/>
      <c r="J33" s="20" t="s">
        <v>131</v>
      </c>
    </row>
    <row r="34" spans="1:10" s="4" customFormat="1" ht="120.75" customHeight="1" x14ac:dyDescent="0.25">
      <c r="A34" s="27">
        <f t="shared" si="1"/>
        <v>23</v>
      </c>
      <c r="B34" s="12" t="s">
        <v>37</v>
      </c>
      <c r="C34" s="14" t="s">
        <v>36</v>
      </c>
      <c r="D34" s="15"/>
      <c r="E34" s="21" t="s">
        <v>120</v>
      </c>
      <c r="F34" s="7" t="s">
        <v>6</v>
      </c>
      <c r="G34" s="5">
        <f>1+1</f>
        <v>2</v>
      </c>
      <c r="H34" s="65"/>
      <c r="I34" s="65"/>
      <c r="J34" s="20" t="s">
        <v>141</v>
      </c>
    </row>
    <row r="35" spans="1:10" s="4" customFormat="1" ht="175.5" customHeight="1" x14ac:dyDescent="0.25">
      <c r="A35" s="27">
        <f t="shared" si="1"/>
        <v>24</v>
      </c>
      <c r="B35" s="12" t="s">
        <v>37</v>
      </c>
      <c r="C35" s="14" t="s">
        <v>38</v>
      </c>
      <c r="D35" s="15"/>
      <c r="E35" s="21" t="s">
        <v>121</v>
      </c>
      <c r="F35" s="7" t="s">
        <v>6</v>
      </c>
      <c r="G35" s="5">
        <f>8+8</f>
        <v>16</v>
      </c>
      <c r="H35" s="65"/>
      <c r="I35" s="65"/>
      <c r="J35" s="17"/>
    </row>
    <row r="36" spans="1:10" s="4" customFormat="1" ht="150.75" customHeight="1" x14ac:dyDescent="0.25">
      <c r="A36" s="27">
        <f t="shared" si="1"/>
        <v>25</v>
      </c>
      <c r="B36" s="12" t="s">
        <v>30</v>
      </c>
      <c r="C36" s="14" t="s">
        <v>32</v>
      </c>
      <c r="D36" s="15"/>
      <c r="E36" s="21" t="s">
        <v>35</v>
      </c>
      <c r="F36" s="7" t="s">
        <v>6</v>
      </c>
      <c r="G36" s="5">
        <v>2</v>
      </c>
      <c r="H36" s="65"/>
      <c r="I36" s="65"/>
      <c r="J36" s="20" t="s">
        <v>124</v>
      </c>
    </row>
    <row r="37" spans="1:10" s="4" customFormat="1" ht="165" x14ac:dyDescent="0.25">
      <c r="A37" s="27">
        <f t="shared" si="1"/>
        <v>26</v>
      </c>
      <c r="B37" s="12" t="s">
        <v>39</v>
      </c>
      <c r="C37" s="14" t="s">
        <v>40</v>
      </c>
      <c r="D37" s="15"/>
      <c r="E37" s="30" t="s">
        <v>134</v>
      </c>
      <c r="F37" s="7" t="s">
        <v>6</v>
      </c>
      <c r="G37" s="5">
        <v>2</v>
      </c>
      <c r="H37" s="65"/>
      <c r="I37" s="65"/>
      <c r="J37" s="17" t="s">
        <v>141</v>
      </c>
    </row>
    <row r="38" spans="1:10" s="4" customFormat="1" ht="126.75" customHeight="1" x14ac:dyDescent="0.25">
      <c r="A38" s="27">
        <f t="shared" si="1"/>
        <v>27</v>
      </c>
      <c r="B38" s="12" t="s">
        <v>39</v>
      </c>
      <c r="C38" s="14" t="s">
        <v>38</v>
      </c>
      <c r="D38" s="15"/>
      <c r="E38" s="30" t="s">
        <v>135</v>
      </c>
      <c r="F38" s="7" t="s">
        <v>6</v>
      </c>
      <c r="G38" s="5">
        <v>8</v>
      </c>
      <c r="H38" s="65"/>
      <c r="I38" s="65"/>
      <c r="J38" s="20" t="s">
        <v>143</v>
      </c>
    </row>
    <row r="39" spans="1:10" s="4" customFormat="1" ht="126.75" customHeight="1" x14ac:dyDescent="0.25">
      <c r="A39" s="27">
        <f t="shared" si="1"/>
        <v>28</v>
      </c>
      <c r="B39" s="12" t="s">
        <v>39</v>
      </c>
      <c r="C39" s="14" t="s">
        <v>41</v>
      </c>
      <c r="D39" s="15"/>
      <c r="E39" s="30" t="s">
        <v>133</v>
      </c>
      <c r="F39" s="7" t="s">
        <v>6</v>
      </c>
      <c r="G39" s="5">
        <v>4</v>
      </c>
      <c r="H39" s="65"/>
      <c r="I39" s="65"/>
      <c r="J39" s="20" t="s">
        <v>141</v>
      </c>
    </row>
    <row r="40" spans="1:10" s="4" customFormat="1" ht="178.5" customHeight="1" x14ac:dyDescent="0.25">
      <c r="A40" s="27">
        <f t="shared" si="1"/>
        <v>29</v>
      </c>
      <c r="B40" s="12" t="s">
        <v>39</v>
      </c>
      <c r="C40" s="14" t="s">
        <v>42</v>
      </c>
      <c r="D40" s="15"/>
      <c r="E40" s="30" t="s">
        <v>104</v>
      </c>
      <c r="F40" s="7" t="s">
        <v>6</v>
      </c>
      <c r="G40" s="5">
        <v>4</v>
      </c>
      <c r="H40" s="65"/>
      <c r="I40" s="65"/>
      <c r="J40" s="17"/>
    </row>
    <row r="41" spans="1:10" s="4" customFormat="1" ht="112.5" customHeight="1" x14ac:dyDescent="0.25">
      <c r="A41" s="27">
        <f>A40+1</f>
        <v>30</v>
      </c>
      <c r="B41" s="11" t="s">
        <v>23</v>
      </c>
      <c r="C41" s="14" t="s">
        <v>28</v>
      </c>
      <c r="D41" s="15"/>
      <c r="E41" s="21" t="s">
        <v>44</v>
      </c>
      <c r="F41" s="10" t="s">
        <v>6</v>
      </c>
      <c r="G41" s="5">
        <v>2</v>
      </c>
      <c r="H41" s="65"/>
      <c r="I41" s="65"/>
      <c r="J41" s="20" t="s">
        <v>124</v>
      </c>
    </row>
    <row r="42" spans="1:10" s="4" customFormat="1" ht="204.75" customHeight="1" x14ac:dyDescent="0.25">
      <c r="A42" s="27">
        <f t="shared" si="1"/>
        <v>31</v>
      </c>
      <c r="B42" s="11" t="s">
        <v>23</v>
      </c>
      <c r="C42" s="14" t="s">
        <v>45</v>
      </c>
      <c r="D42" s="15"/>
      <c r="E42" s="21" t="s">
        <v>122</v>
      </c>
      <c r="F42" s="10" t="s">
        <v>46</v>
      </c>
      <c r="G42" s="31">
        <f>3.206*3</f>
        <v>9.6180000000000003</v>
      </c>
      <c r="H42" s="66"/>
      <c r="I42" s="66"/>
      <c r="J42" s="20"/>
    </row>
    <row r="43" spans="1:10" s="4" customFormat="1" ht="155.25" customHeight="1" x14ac:dyDescent="0.25">
      <c r="A43" s="27">
        <f t="shared" si="1"/>
        <v>32</v>
      </c>
      <c r="B43" s="11" t="s">
        <v>23</v>
      </c>
      <c r="C43" s="14" t="s">
        <v>29</v>
      </c>
      <c r="D43" s="15"/>
      <c r="E43" s="21" t="s">
        <v>136</v>
      </c>
      <c r="F43" s="10" t="s">
        <v>6</v>
      </c>
      <c r="G43" s="8">
        <v>1</v>
      </c>
      <c r="H43" s="64"/>
      <c r="I43" s="64"/>
      <c r="J43" s="20" t="s">
        <v>131</v>
      </c>
    </row>
    <row r="44" spans="1:10" s="4" customFormat="1" ht="153.75" customHeight="1" x14ac:dyDescent="0.25">
      <c r="A44" s="27">
        <f t="shared" si="1"/>
        <v>33</v>
      </c>
      <c r="B44" s="11" t="s">
        <v>23</v>
      </c>
      <c r="C44" s="14" t="s">
        <v>40</v>
      </c>
      <c r="D44" s="15"/>
      <c r="E44" s="19" t="s">
        <v>114</v>
      </c>
      <c r="F44" s="10" t="s">
        <v>6</v>
      </c>
      <c r="G44" s="8">
        <v>2</v>
      </c>
      <c r="H44" s="64"/>
      <c r="I44" s="64"/>
      <c r="J44" s="20" t="s">
        <v>141</v>
      </c>
    </row>
    <row r="45" spans="1:10" s="4" customFormat="1" ht="151.5" customHeight="1" x14ac:dyDescent="0.25">
      <c r="A45" s="27">
        <f t="shared" si="1"/>
        <v>34</v>
      </c>
      <c r="B45" s="11" t="s">
        <v>23</v>
      </c>
      <c r="C45" s="14" t="s">
        <v>38</v>
      </c>
      <c r="D45" s="15"/>
      <c r="E45" s="19" t="s">
        <v>115</v>
      </c>
      <c r="F45" s="10" t="s">
        <v>6</v>
      </c>
      <c r="G45" s="8">
        <v>4</v>
      </c>
      <c r="H45" s="64"/>
      <c r="I45" s="64"/>
      <c r="J45" s="20" t="s">
        <v>141</v>
      </c>
    </row>
    <row r="46" spans="1:10" s="4" customFormat="1" ht="143.25" customHeight="1" x14ac:dyDescent="0.25">
      <c r="A46" s="27">
        <f t="shared" si="1"/>
        <v>35</v>
      </c>
      <c r="B46" s="11" t="s">
        <v>23</v>
      </c>
      <c r="C46" s="14" t="s">
        <v>38</v>
      </c>
      <c r="D46" s="15"/>
      <c r="E46" s="19" t="s">
        <v>116</v>
      </c>
      <c r="F46" s="10" t="s">
        <v>6</v>
      </c>
      <c r="G46" s="8">
        <v>4</v>
      </c>
      <c r="H46" s="64"/>
      <c r="I46" s="64"/>
      <c r="J46" s="20"/>
    </row>
    <row r="47" spans="1:10" s="4" customFormat="1" ht="156" customHeight="1" x14ac:dyDescent="0.25">
      <c r="A47" s="27">
        <f t="shared" si="1"/>
        <v>36</v>
      </c>
      <c r="B47" s="11" t="s">
        <v>23</v>
      </c>
      <c r="C47" s="14" t="s">
        <v>43</v>
      </c>
      <c r="D47" s="15"/>
      <c r="E47" s="19" t="s">
        <v>105</v>
      </c>
      <c r="F47" s="10" t="s">
        <v>6</v>
      </c>
      <c r="G47" s="8">
        <v>1</v>
      </c>
      <c r="H47" s="64"/>
      <c r="I47" s="64"/>
      <c r="J47" s="20"/>
    </row>
    <row r="48" spans="1:10" s="4" customFormat="1" ht="153.75" customHeight="1" x14ac:dyDescent="0.25">
      <c r="A48" s="27">
        <f t="shared" si="1"/>
        <v>37</v>
      </c>
      <c r="B48" s="11" t="s">
        <v>23</v>
      </c>
      <c r="C48" s="14" t="s">
        <v>41</v>
      </c>
      <c r="D48" s="15"/>
      <c r="E48" s="19" t="s">
        <v>132</v>
      </c>
      <c r="F48" s="10" t="s">
        <v>6</v>
      </c>
      <c r="G48" s="8">
        <v>2</v>
      </c>
      <c r="H48" s="64"/>
      <c r="I48" s="64"/>
      <c r="J48" s="20"/>
    </row>
    <row r="49" spans="1:10" s="4" customFormat="1" ht="169.5" customHeight="1" x14ac:dyDescent="0.25">
      <c r="A49" s="27">
        <f t="shared" si="1"/>
        <v>38</v>
      </c>
      <c r="B49" s="11" t="s">
        <v>23</v>
      </c>
      <c r="C49" s="14" t="s">
        <v>41</v>
      </c>
      <c r="D49" s="15"/>
      <c r="E49" s="19" t="s">
        <v>106</v>
      </c>
      <c r="F49" s="10" t="s">
        <v>6</v>
      </c>
      <c r="G49" s="8">
        <v>2</v>
      </c>
      <c r="H49" s="64"/>
      <c r="I49" s="64"/>
      <c r="J49" s="20" t="s">
        <v>141</v>
      </c>
    </row>
    <row r="50" spans="1:10" s="4" customFormat="1" ht="60" x14ac:dyDescent="0.25">
      <c r="A50" s="27">
        <f t="shared" si="1"/>
        <v>39</v>
      </c>
      <c r="B50" s="12" t="s">
        <v>47</v>
      </c>
      <c r="C50" s="14" t="s">
        <v>48</v>
      </c>
      <c r="D50" s="15"/>
      <c r="E50" s="19" t="s">
        <v>117</v>
      </c>
      <c r="F50" s="10" t="s">
        <v>6</v>
      </c>
      <c r="G50" s="8">
        <v>4</v>
      </c>
      <c r="H50" s="64"/>
      <c r="I50" s="64"/>
      <c r="J50" s="20" t="s">
        <v>141</v>
      </c>
    </row>
    <row r="51" spans="1:10" s="4" customFormat="1" ht="158.25" customHeight="1" x14ac:dyDescent="0.25">
      <c r="A51" s="27">
        <f t="shared" si="1"/>
        <v>40</v>
      </c>
      <c r="B51" s="12" t="s">
        <v>47</v>
      </c>
      <c r="C51" s="14" t="s">
        <v>49</v>
      </c>
      <c r="D51" s="15"/>
      <c r="E51" s="19" t="s">
        <v>123</v>
      </c>
      <c r="F51" s="10" t="s">
        <v>6</v>
      </c>
      <c r="G51" s="8">
        <v>8</v>
      </c>
      <c r="H51" s="64"/>
      <c r="I51" s="64"/>
      <c r="J51" s="20"/>
    </row>
    <row r="52" spans="1:10" s="4" customFormat="1" ht="159.75" customHeight="1" x14ac:dyDescent="0.25">
      <c r="A52" s="27">
        <f t="shared" si="1"/>
        <v>41</v>
      </c>
      <c r="B52" s="12" t="s">
        <v>47</v>
      </c>
      <c r="C52" s="14" t="s">
        <v>49</v>
      </c>
      <c r="D52" s="15"/>
      <c r="E52" s="19" t="s">
        <v>50</v>
      </c>
      <c r="F52" s="10" t="s">
        <v>6</v>
      </c>
      <c r="G52" s="8">
        <v>300</v>
      </c>
      <c r="H52" s="64"/>
      <c r="I52" s="64"/>
      <c r="J52" s="20"/>
    </row>
    <row r="53" spans="1:10" ht="35.25" customHeight="1" thickBot="1" x14ac:dyDescent="0.3">
      <c r="A53" s="44"/>
      <c r="B53" s="45"/>
      <c r="C53" s="45"/>
      <c r="D53" s="45"/>
      <c r="E53" s="45"/>
      <c r="F53" s="45"/>
      <c r="G53" s="45"/>
      <c r="H53" s="67"/>
      <c r="I53" s="67"/>
      <c r="J53" s="13"/>
    </row>
    <row r="56" spans="1:10" s="2" customFormat="1" ht="60" customHeight="1" thickBot="1" x14ac:dyDescent="0.3">
      <c r="A56" s="41" t="s">
        <v>68</v>
      </c>
      <c r="B56" s="41"/>
      <c r="C56" s="41"/>
      <c r="D56" s="41"/>
      <c r="E56" s="41"/>
      <c r="F56" s="41"/>
      <c r="G56" s="41"/>
      <c r="H56" s="39"/>
      <c r="I56" s="39"/>
      <c r="J56" s="1"/>
    </row>
    <row r="57" spans="1:10" s="4" customFormat="1" ht="53.25" customHeight="1" thickBot="1" x14ac:dyDescent="0.3">
      <c r="A57" s="22" t="s">
        <v>0</v>
      </c>
      <c r="B57" s="23" t="s">
        <v>2</v>
      </c>
      <c r="C57" s="24" t="s">
        <v>1</v>
      </c>
      <c r="D57" s="24" t="s">
        <v>3</v>
      </c>
      <c r="E57" s="25" t="s">
        <v>8</v>
      </c>
      <c r="F57" s="25" t="s">
        <v>4</v>
      </c>
      <c r="G57" s="24" t="s">
        <v>9</v>
      </c>
      <c r="H57" s="62"/>
      <c r="I57" s="62"/>
      <c r="J57" s="26" t="s">
        <v>7</v>
      </c>
    </row>
    <row r="58" spans="1:10" s="4" customFormat="1" ht="261" customHeight="1" x14ac:dyDescent="0.25">
      <c r="A58" s="27">
        <v>1</v>
      </c>
      <c r="B58" s="12"/>
      <c r="C58" s="5" t="s">
        <v>70</v>
      </c>
      <c r="D58" s="6"/>
      <c r="E58" s="18" t="s">
        <v>71</v>
      </c>
      <c r="F58" s="7" t="s">
        <v>6</v>
      </c>
      <c r="G58" s="5">
        <f>(170+6)*2</f>
        <v>352</v>
      </c>
      <c r="H58" s="65"/>
      <c r="I58" s="65"/>
      <c r="J58" s="20" t="s">
        <v>141</v>
      </c>
    </row>
    <row r="59" spans="1:10" s="4" customFormat="1" ht="233.25" customHeight="1" x14ac:dyDescent="0.25">
      <c r="A59" s="27">
        <f t="shared" ref="A59:A75" si="2">A58+1</f>
        <v>2</v>
      </c>
      <c r="B59" s="12" t="s">
        <v>72</v>
      </c>
      <c r="C59" s="5" t="s">
        <v>73</v>
      </c>
      <c r="D59" s="6"/>
      <c r="E59" s="18" t="s">
        <v>74</v>
      </c>
      <c r="F59" s="7" t="s">
        <v>6</v>
      </c>
      <c r="G59" s="5">
        <f>170</f>
        <v>170</v>
      </c>
      <c r="H59" s="63"/>
      <c r="I59" s="63"/>
      <c r="J59" s="33" t="s">
        <v>124</v>
      </c>
    </row>
    <row r="60" spans="1:10" s="4" customFormat="1" ht="138" customHeight="1" x14ac:dyDescent="0.25">
      <c r="A60" s="27">
        <f t="shared" si="2"/>
        <v>3</v>
      </c>
      <c r="B60" s="12" t="s">
        <v>75</v>
      </c>
      <c r="C60" s="5" t="s">
        <v>76</v>
      </c>
      <c r="D60" s="6"/>
      <c r="E60" s="18" t="s">
        <v>77</v>
      </c>
      <c r="F60" s="7" t="s">
        <v>6</v>
      </c>
      <c r="G60" s="5">
        <f>6</f>
        <v>6</v>
      </c>
      <c r="H60" s="63"/>
      <c r="I60" s="63"/>
      <c r="J60" s="33" t="s">
        <v>124</v>
      </c>
    </row>
    <row r="61" spans="1:10" s="4" customFormat="1" ht="201" customHeight="1" x14ac:dyDescent="0.25">
      <c r="A61" s="27">
        <f t="shared" si="2"/>
        <v>4</v>
      </c>
      <c r="B61" s="12" t="s">
        <v>72</v>
      </c>
      <c r="C61" s="5" t="s">
        <v>78</v>
      </c>
      <c r="D61" s="6"/>
      <c r="E61" s="21" t="s">
        <v>144</v>
      </c>
      <c r="F61" s="7" t="s">
        <v>6</v>
      </c>
      <c r="G61" s="5">
        <f>170</f>
        <v>170</v>
      </c>
      <c r="H61" s="65"/>
      <c r="I61" s="65"/>
      <c r="J61" s="20" t="s">
        <v>141</v>
      </c>
    </row>
    <row r="62" spans="1:10" s="4" customFormat="1" ht="194.25" customHeight="1" x14ac:dyDescent="0.25">
      <c r="A62" s="27">
        <f t="shared" si="2"/>
        <v>5</v>
      </c>
      <c r="B62" s="11" t="s">
        <v>69</v>
      </c>
      <c r="C62" s="8" t="s">
        <v>79</v>
      </c>
      <c r="D62" s="9"/>
      <c r="E62" s="21" t="s">
        <v>80</v>
      </c>
      <c r="F62" s="10" t="s">
        <v>6</v>
      </c>
      <c r="G62" s="5">
        <f>(170+6)</f>
        <v>176</v>
      </c>
      <c r="H62" s="65"/>
      <c r="I62" s="65"/>
      <c r="J62" s="20" t="s">
        <v>81</v>
      </c>
    </row>
    <row r="63" spans="1:10" s="4" customFormat="1" ht="189" customHeight="1" x14ac:dyDescent="0.25">
      <c r="A63" s="27">
        <f t="shared" si="2"/>
        <v>6</v>
      </c>
      <c r="B63" s="11" t="s">
        <v>69</v>
      </c>
      <c r="C63" s="14" t="s">
        <v>82</v>
      </c>
      <c r="D63" s="15"/>
      <c r="E63" s="21" t="s">
        <v>83</v>
      </c>
      <c r="F63" s="10" t="s">
        <v>6</v>
      </c>
      <c r="G63" s="5">
        <f>(170+6)</f>
        <v>176</v>
      </c>
      <c r="H63" s="65"/>
      <c r="I63" s="65"/>
      <c r="J63" s="20" t="s">
        <v>81</v>
      </c>
    </row>
    <row r="64" spans="1:10" s="4" customFormat="1" ht="213.75" customHeight="1" x14ac:dyDescent="0.25">
      <c r="A64" s="27">
        <f t="shared" si="2"/>
        <v>7</v>
      </c>
      <c r="B64" s="12" t="s">
        <v>72</v>
      </c>
      <c r="C64" s="14" t="s">
        <v>84</v>
      </c>
      <c r="D64" s="15"/>
      <c r="E64" s="21" t="s">
        <v>85</v>
      </c>
      <c r="F64" s="10" t="s">
        <v>6</v>
      </c>
      <c r="G64" s="8">
        <f>170</f>
        <v>170</v>
      </c>
      <c r="H64" s="64"/>
      <c r="I64" s="64"/>
      <c r="J64" s="20" t="s">
        <v>129</v>
      </c>
    </row>
    <row r="65" spans="1:10" s="4" customFormat="1" ht="208.5" customHeight="1" x14ac:dyDescent="0.25">
      <c r="A65" s="27">
        <f t="shared" si="2"/>
        <v>8</v>
      </c>
      <c r="B65" s="12" t="s">
        <v>75</v>
      </c>
      <c r="C65" s="14" t="s">
        <v>84</v>
      </c>
      <c r="D65" s="15"/>
      <c r="E65" s="21" t="s">
        <v>86</v>
      </c>
      <c r="F65" s="10" t="s">
        <v>6</v>
      </c>
      <c r="G65" s="8">
        <v>6</v>
      </c>
      <c r="H65" s="64"/>
      <c r="I65" s="64"/>
      <c r="J65" s="20" t="s">
        <v>130</v>
      </c>
    </row>
    <row r="66" spans="1:10" s="4" customFormat="1" ht="216" customHeight="1" x14ac:dyDescent="0.25">
      <c r="A66" s="27">
        <f t="shared" si="2"/>
        <v>9</v>
      </c>
      <c r="B66" s="12" t="s">
        <v>72</v>
      </c>
      <c r="C66" s="14" t="s">
        <v>87</v>
      </c>
      <c r="D66" s="15"/>
      <c r="E66" s="21" t="s">
        <v>88</v>
      </c>
      <c r="F66" s="7" t="s">
        <v>6</v>
      </c>
      <c r="G66" s="5">
        <f>170</f>
        <v>170</v>
      </c>
      <c r="H66" s="65"/>
      <c r="I66" s="65"/>
      <c r="J66" s="20" t="s">
        <v>131</v>
      </c>
    </row>
    <row r="67" spans="1:10" s="4" customFormat="1" ht="222.75" customHeight="1" x14ac:dyDescent="0.25">
      <c r="A67" s="27">
        <f t="shared" si="2"/>
        <v>10</v>
      </c>
      <c r="B67" s="12" t="s">
        <v>75</v>
      </c>
      <c r="C67" s="14" t="s">
        <v>87</v>
      </c>
      <c r="D67" s="15"/>
      <c r="E67" s="21" t="s">
        <v>89</v>
      </c>
      <c r="F67" s="7" t="s">
        <v>6</v>
      </c>
      <c r="G67" s="5">
        <v>6</v>
      </c>
      <c r="H67" s="65"/>
      <c r="I67" s="65"/>
      <c r="J67" s="20" t="s">
        <v>131</v>
      </c>
    </row>
    <row r="68" spans="1:10" s="4" customFormat="1" ht="165" x14ac:dyDescent="0.25">
      <c r="A68" s="27">
        <f t="shared" si="2"/>
        <v>11</v>
      </c>
      <c r="B68" s="11" t="s">
        <v>69</v>
      </c>
      <c r="C68" s="14" t="s">
        <v>90</v>
      </c>
      <c r="D68" s="15"/>
      <c r="E68" s="19" t="s">
        <v>91</v>
      </c>
      <c r="F68" s="10" t="s">
        <v>6</v>
      </c>
      <c r="G68" s="8">
        <f>(170+6)*8</f>
        <v>1408</v>
      </c>
      <c r="H68" s="64"/>
      <c r="I68" s="64"/>
      <c r="J68" s="20" t="s">
        <v>81</v>
      </c>
    </row>
    <row r="69" spans="1:10" s="4" customFormat="1" ht="165" x14ac:dyDescent="0.25">
      <c r="A69" s="27">
        <f t="shared" si="2"/>
        <v>12</v>
      </c>
      <c r="B69" s="11" t="s">
        <v>69</v>
      </c>
      <c r="C69" s="14" t="s">
        <v>90</v>
      </c>
      <c r="D69" s="15"/>
      <c r="E69" s="19" t="s">
        <v>92</v>
      </c>
      <c r="F69" s="10" t="s">
        <v>6</v>
      </c>
      <c r="G69" s="8">
        <f>(170+6)*2</f>
        <v>352</v>
      </c>
      <c r="H69" s="64"/>
      <c r="I69" s="64"/>
      <c r="J69" s="20" t="s">
        <v>81</v>
      </c>
    </row>
    <row r="70" spans="1:10" s="4" customFormat="1" ht="200.25" customHeight="1" x14ac:dyDescent="0.25">
      <c r="A70" s="27">
        <f t="shared" si="2"/>
        <v>13</v>
      </c>
      <c r="B70" s="11" t="s">
        <v>69</v>
      </c>
      <c r="C70" s="14" t="s">
        <v>93</v>
      </c>
      <c r="D70" s="15"/>
      <c r="E70" s="19" t="s">
        <v>94</v>
      </c>
      <c r="F70" s="10" t="s">
        <v>6</v>
      </c>
      <c r="G70" s="8">
        <f>(170+6)*10</f>
        <v>1760</v>
      </c>
      <c r="H70" s="64"/>
      <c r="I70" s="64"/>
      <c r="J70" s="20" t="s">
        <v>95</v>
      </c>
    </row>
    <row r="71" spans="1:10" s="4" customFormat="1" ht="55.5" customHeight="1" x14ac:dyDescent="0.25">
      <c r="A71" s="27">
        <f t="shared" si="2"/>
        <v>14</v>
      </c>
      <c r="B71" s="12" t="s">
        <v>72</v>
      </c>
      <c r="C71" s="14" t="s">
        <v>96</v>
      </c>
      <c r="D71" s="15"/>
      <c r="E71" s="19" t="s">
        <v>97</v>
      </c>
      <c r="F71" s="10" t="s">
        <v>6</v>
      </c>
      <c r="G71" s="8">
        <f>170</f>
        <v>170</v>
      </c>
      <c r="H71" s="64"/>
      <c r="I71" s="64"/>
      <c r="J71" s="20" t="s">
        <v>98</v>
      </c>
    </row>
    <row r="72" spans="1:10" s="4" customFormat="1" ht="55.5" customHeight="1" x14ac:dyDescent="0.25">
      <c r="A72" s="27">
        <f t="shared" si="2"/>
        <v>15</v>
      </c>
      <c r="B72" s="12" t="s">
        <v>72</v>
      </c>
      <c r="C72" s="14" t="s">
        <v>96</v>
      </c>
      <c r="D72" s="15"/>
      <c r="E72" s="19" t="s">
        <v>99</v>
      </c>
      <c r="F72" s="10" t="s">
        <v>6</v>
      </c>
      <c r="G72" s="8">
        <f>170</f>
        <v>170</v>
      </c>
      <c r="H72" s="64"/>
      <c r="I72" s="64"/>
      <c r="J72" s="20" t="s">
        <v>98</v>
      </c>
    </row>
    <row r="73" spans="1:10" s="4" customFormat="1" ht="55.5" customHeight="1" x14ac:dyDescent="0.25">
      <c r="A73" s="27">
        <f t="shared" si="2"/>
        <v>16</v>
      </c>
      <c r="B73" s="12" t="s">
        <v>75</v>
      </c>
      <c r="C73" s="14" t="s">
        <v>96</v>
      </c>
      <c r="D73" s="15"/>
      <c r="E73" s="19" t="s">
        <v>100</v>
      </c>
      <c r="F73" s="10" t="s">
        <v>6</v>
      </c>
      <c r="G73" s="8">
        <f>6</f>
        <v>6</v>
      </c>
      <c r="H73" s="64"/>
      <c r="I73" s="64"/>
      <c r="J73" s="20" t="s">
        <v>98</v>
      </c>
    </row>
    <row r="74" spans="1:10" s="4" customFormat="1" ht="55.5" customHeight="1" x14ac:dyDescent="0.25">
      <c r="A74" s="27">
        <f t="shared" si="2"/>
        <v>17</v>
      </c>
      <c r="B74" s="12" t="s">
        <v>75</v>
      </c>
      <c r="C74" s="14" t="s">
        <v>96</v>
      </c>
      <c r="D74" s="15"/>
      <c r="E74" s="19" t="s">
        <v>101</v>
      </c>
      <c r="F74" s="10" t="s">
        <v>6</v>
      </c>
      <c r="G74" s="8">
        <f>6</f>
        <v>6</v>
      </c>
      <c r="H74" s="64"/>
      <c r="I74" s="64"/>
      <c r="J74" s="20" t="s">
        <v>98</v>
      </c>
    </row>
    <row r="75" spans="1:10" s="4" customFormat="1" ht="55.5" customHeight="1" x14ac:dyDescent="0.25">
      <c r="A75" s="34">
        <f t="shared" si="2"/>
        <v>18</v>
      </c>
      <c r="B75" s="11" t="s">
        <v>75</v>
      </c>
      <c r="C75" s="8" t="s">
        <v>96</v>
      </c>
      <c r="D75" s="9"/>
      <c r="E75" s="28" t="s">
        <v>102</v>
      </c>
      <c r="F75" s="10" t="s">
        <v>6</v>
      </c>
      <c r="G75" s="8">
        <f>6</f>
        <v>6</v>
      </c>
      <c r="H75" s="68"/>
      <c r="I75" s="68"/>
      <c r="J75" s="35" t="s">
        <v>98</v>
      </c>
    </row>
  </sheetData>
  <mergeCells count="11">
    <mergeCell ref="E2:J2"/>
    <mergeCell ref="A4:G4"/>
    <mergeCell ref="A5:G5"/>
    <mergeCell ref="A31:J31"/>
    <mergeCell ref="A10:J10"/>
    <mergeCell ref="E14:E15"/>
    <mergeCell ref="A56:G56"/>
    <mergeCell ref="A6:G6"/>
    <mergeCell ref="A7:G7"/>
    <mergeCell ref="A8:G8"/>
    <mergeCell ref="A53:G53"/>
  </mergeCells>
  <pageMargins left="3.937007874015748E-2" right="3.937007874015748E-2" top="0.23622047244094491" bottom="0.23622047244094491" header="0.31496062992125984" footer="0.31496062992125984"/>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Мебель 1,2эт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2022-07-12T14:01:34Z</dcterms:modified>
</cp:coreProperties>
</file>