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U:\Development\Personal\Stroitel'nyy department\04_Шереметьево\04_03_Договоры\Тендерная документация\СМР\ГП_пакет_14.03.2022\"/>
    </mc:Choice>
  </mc:AlternateContent>
  <bookViews>
    <workbookView xWindow="0" yWindow="0" windowWidth="28800" windowHeight="12300" tabRatio="951"/>
  </bookViews>
  <sheets>
    <sheet name="Монолит" sheetId="2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">#REF!</definedName>
    <definedName name="ACF">[1]summary!$D$37,[1]summary!$G$37,[1]summary!$L$37,[1]summary!$Q$37,[1]summary!$V$37,[1]summary!$AA$37,[1]summary!$AF$37,[1]summary!$AK$37,[1]summary!$AN$37</definedName>
    <definedName name="anscount" hidden="1">2</definedName>
    <definedName name="atrat" hidden="1">{"'Prices'!$A$4:$J$27"}</definedName>
    <definedName name="Code">#REF!</definedName>
    <definedName name="dg" hidden="1">{"'Prices'!$A$4:$J$27"}</definedName>
    <definedName name="ehr" hidden="1">{"'Prices'!$A$4:$J$27"}</definedName>
    <definedName name="Excel_BuiltIn__FilterDatabase_1">#REF!</definedName>
    <definedName name="f" hidden="1">{"'Prices'!$A$4:$J$27"}</definedName>
    <definedName name="fgg" hidden="1">{"'Prices'!$A$4:$J$27"}</definedName>
    <definedName name="g" hidden="1">{"'Prices'!$A$4:$J$27"}</definedName>
    <definedName name="gh" hidden="1">{"'Prices'!$A$4:$J$27"}</definedName>
    <definedName name="gjgh" hidden="1">{"'Prices'!$A$4:$J$27"}</definedName>
    <definedName name="gyg" hidden="1">{"'Prices'!$A$4:$J$27"}</definedName>
    <definedName name="h" hidden="1">{"'Prices'!$A$4:$J$27"}</definedName>
    <definedName name="hhh" hidden="1">{"'Prices'!$A$4:$J$27"}</definedName>
    <definedName name="hj" hidden="1">{"'Prices'!$A$4:$J$27"}</definedName>
    <definedName name="HTML_CodePage" hidden="1">1251</definedName>
    <definedName name="HTML_Control" hidden="1">{"'Prices'!$A$4:$J$27"}</definedName>
    <definedName name="HTML_Description" hidden="1">""</definedName>
    <definedName name="HTML_Email" hidden="1">""</definedName>
    <definedName name="HTML_Header" hidden="1">"Prices"</definedName>
    <definedName name="HTML_LastUpdate" hidden="1">"25.05.99"</definedName>
    <definedName name="HTML_LineAfter" hidden="1">FALSE</definedName>
    <definedName name="HTML_LineBefore" hidden="1">FALSE</definedName>
    <definedName name="HTML_Name" hidden="1">"zzz"</definedName>
    <definedName name="HTML_OBDlg2" hidden="1">TRUE</definedName>
    <definedName name="HTML_OBDlg4" hidden="1">TRUE</definedName>
    <definedName name="HTML_OS" hidden="1">0</definedName>
    <definedName name="HTML_PathFile" hidden="1">"F:\A\Prices\MyHTML.htm"</definedName>
    <definedName name="HTML_Title" hidden="1">"РМай25"</definedName>
    <definedName name="HTML2" hidden="1">{"'Prices'!$A$4:$J$27"}</definedName>
    <definedName name="html222" hidden="1">{"'Prices'!$A$4:$J$27"}</definedName>
    <definedName name="jj" hidden="1">{"'Prices'!$A$4:$J$27"}</definedName>
    <definedName name="kl" hidden="1">{"'Prices'!$A$4:$J$27"}</definedName>
    <definedName name="l" hidden="1">{"'Prices'!$A$4:$J$27"}</definedName>
    <definedName name="limcount" hidden="1">1</definedName>
    <definedName name="oo" hidden="1">{"'Prices'!$A$4:$J$27"}</definedName>
    <definedName name="p">#REF!</definedName>
    <definedName name="pp" hidden="1">{"'Prices'!$A$4:$J$27"}</definedName>
    <definedName name="rr" hidden="1">{"'Prices'!$A$4:$J$27"}</definedName>
    <definedName name="s" hidden="1">{"'Prices'!$A$4:$J$27"}</definedName>
    <definedName name="sencount" hidden="1">1</definedName>
    <definedName name="а">#REF!</definedName>
    <definedName name="аа" hidden="1">{"'Prices'!$A$4:$J$27"}</definedName>
    <definedName name="ааа" hidden="1">{"'Prices'!$A$4:$J$27"}</definedName>
    <definedName name="аб">[2]Бюджет!$D$3</definedName>
    <definedName name="АвансКв">#REF!</definedName>
    <definedName name="АвансОф">#REF!</definedName>
    <definedName name="акпеоако" hidden="1">{"'Prices'!$A$4:$J$27"}</definedName>
    <definedName name="ап" hidden="1">{"'Prices'!$A$4:$J$27"}</definedName>
    <definedName name="аыи" hidden="1">{"'Prices'!$A$4:$J$27"}</definedName>
    <definedName name="_xlnm.Database">#REF!</definedName>
    <definedName name="в">#REF!</definedName>
    <definedName name="ва" hidden="1">{"'Prices'!$A$4:$J$27"}</definedName>
    <definedName name="вап" hidden="1">{"'Prices'!$A$4:$J$27"}</definedName>
    <definedName name="вапвпа" hidden="1">{"'Prices'!$A$4:$J$27"}</definedName>
    <definedName name="вапыфа" hidden="1">{"'Prices'!$A$4:$J$27"}</definedName>
    <definedName name="вв" hidden="1">{"'Prices'!$A$4:$J$27"}</definedName>
    <definedName name="ВидКорпусов">[3]Параметры!$E$7:$E$12</definedName>
    <definedName name="вопрос">#REF!</definedName>
    <definedName name="вторая">#REF!</definedName>
    <definedName name="га">#REF!</definedName>
    <definedName name="ггг" hidden="1">{"'Prices'!$A$4:$J$27"}</definedName>
    <definedName name="ггггггг" hidden="1">{"'Prices'!$A$4:$J$27"}</definedName>
    <definedName name="ггггггггггггггггг" hidden="1">{"'Prices'!$A$4:$J$27"}</definedName>
    <definedName name="гд" hidden="1">{"'Prices'!$A$4:$J$27"}</definedName>
    <definedName name="глгл" hidden="1">{"'Prices'!$A$4:$J$27"}</definedName>
    <definedName name="д" hidden="1">{"'Prices'!$A$4:$J$27"}</definedName>
    <definedName name="джло" hidden="1">{"'Prices'!$A$4:$J$27"}</definedName>
    <definedName name="дло" hidden="1">{"'Prices'!$A$4:$J$27"}</definedName>
    <definedName name="доллар">#REF!</definedName>
    <definedName name="е">#REF!</definedName>
    <definedName name="егл5л" hidden="1">{"'Prices'!$A$4:$J$27"}</definedName>
    <definedName name="еглгл" hidden="1">{"'Prices'!$A$4:$J$27"}</definedName>
    <definedName name="еег" hidden="1">{"'Prices'!$A$4:$J$27"}</definedName>
    <definedName name="еноге" hidden="1">{"'Prices'!$A$4:$J$27"}</definedName>
    <definedName name="енрнро" hidden="1">{"'Prices'!$A$4:$J$27"}</definedName>
    <definedName name="еркер" hidden="1">{"'Prices'!$A$4:$J$27"}</definedName>
    <definedName name="ж\" hidden="1">{"'Prices'!$A$4:$J$27"}</definedName>
    <definedName name="ждл" hidden="1">{"'Prices'!$A$4:$J$27"}</definedName>
    <definedName name="заемный">#REF!</definedName>
    <definedName name="и">[4]Assumptions!$G$5</definedName>
    <definedName name="й" hidden="1">{"'Prices'!$A$4:$J$27"}</definedName>
    <definedName name="йкей" hidden="1">{"'Prices'!$A$4:$J$27"}</definedName>
    <definedName name="йукп" hidden="1">{"'Prices'!$A$4:$J$27"}</definedName>
    <definedName name="йукпуп" hidden="1">{"'Prices'!$A$4:$J$27"}</definedName>
    <definedName name="к">#REF!</definedName>
    <definedName name="кап">[5]Текущее!$K$3</definedName>
    <definedName name="квартальных">#REF!</definedName>
    <definedName name="кгк" hidden="1">{"'Prices'!$A$4:$J$27"}</definedName>
    <definedName name="керйкр" hidden="1">{"'Prices'!$A$4:$J$27"}</definedName>
    <definedName name="керкр" hidden="1">{"'Prices'!$A$4:$J$27"}</definedName>
    <definedName name="кк" hidden="1">{"'Prices'!$A$4:$J$27"}</definedName>
    <definedName name="кно" hidden="1">{"'Prices'!$A$4:$J$27"}</definedName>
    <definedName name="кол">#REF!</definedName>
    <definedName name="кон">#REF!</definedName>
    <definedName name="корпуса">[6]корпуса!$B$2:$B$10</definedName>
    <definedName name="КорпусаТаблица">[6]корпуса!$B$2:$G$10</definedName>
    <definedName name="курсДолл">'[6]СВОД(Долл)'!$C$6</definedName>
    <definedName name="л" hidden="1">{"'Prices'!$A$4:$J$27"}</definedName>
    <definedName name="лв">[2]Бюджет!$E$3</definedName>
    <definedName name="лкон" hidden="1">{"'Prices'!$A$4:$J$27"}</definedName>
    <definedName name="лл" hidden="1">{"'Prices'!$A$4:$J$27"}</definedName>
    <definedName name="ллг" hidden="1">{"'Prices'!$A$4:$J$27"}</definedName>
    <definedName name="м">#REF!</definedName>
    <definedName name="маркет">#REF!</definedName>
    <definedName name="МесФакт_Дата">[6]ПараметрыФакта!$K$4</definedName>
    <definedName name="МесФакт_Ячейка">[6]ПараметрыФакта!$J$4</definedName>
    <definedName name="МО">#REF!</definedName>
    <definedName name="н">#REF!</definedName>
    <definedName name="на_прибыль">#REF!</definedName>
    <definedName name="нак">#REF!</definedName>
    <definedName name="накл">#REF!</definedName>
    <definedName name="ндс">#REF!</definedName>
    <definedName name="нк">[7]Бюджет1!$X$424</definedName>
    <definedName name="нн" hidden="1">{"'Prices'!$A$4:$J$27"}</definedName>
    <definedName name="Новый">[8]Новый!$A$1:$F$65536</definedName>
    <definedName name="ноль">#REF!</definedName>
    <definedName name="нт">[7]Бюджет1!$X$422</definedName>
    <definedName name="о">#REF!</definedName>
    <definedName name="_xlnm.Print_Area" localSheetId="0">Монолит!$A$1:$H$211</definedName>
    <definedName name="оо" hidden="1">{"'Prices'!$A$4:$J$27"}</definedName>
    <definedName name="ор">#REF!</definedName>
    <definedName name="орп" hidden="1">{"'Prices'!$A$4:$J$27"}</definedName>
    <definedName name="ос">#REF!</definedName>
    <definedName name="п" hidden="1">{"'Prices'!$A$4:$J$27"}</definedName>
    <definedName name="пер">#REF!</definedName>
    <definedName name="первая">#REF!</definedName>
    <definedName name="переезд">[9]Здания!#REF!</definedName>
    <definedName name="периодов">#REF!</definedName>
    <definedName name="пиит" hidden="1">{"'Prices'!$A$4:$J$27"}</definedName>
    <definedName name="пкркер" hidden="1">{"'Prices'!$A$4:$J$27"}</definedName>
    <definedName name="пп" hidden="1">{"'Prices'!$A$4:$J$27"}</definedName>
    <definedName name="прибыль">#REF!</definedName>
    <definedName name="прод">#REF!</definedName>
    <definedName name="ПродКв">#REF!</definedName>
    <definedName name="ПродОф">#REF!</definedName>
    <definedName name="прьь" hidden="1">{"'Prices'!$A$4:$J$27"}</definedName>
    <definedName name="риэлт">#REF!</definedName>
    <definedName name="рпра" hidden="1">{"'Prices'!$A$4:$J$27"}</definedName>
    <definedName name="рр" hidden="1">{"'Prices'!$A$4:$J$27"}</definedName>
    <definedName name="рьрь" hidden="1">{"'Prices'!$A$4:$J$27"}</definedName>
    <definedName name="с">[4]Assumptions!$I$5</definedName>
    <definedName name="себест_застр">#REF!</definedName>
    <definedName name="сегодня">[6]Параметры!$B$2</definedName>
    <definedName name="сети">#REF!</definedName>
    <definedName name="смр">#REF!</definedName>
    <definedName name="соц_инж">#REF!</definedName>
    <definedName name="списокнов">[6]кУ1!$B$2:$B$15</definedName>
    <definedName name="списокУ1">[6]кУ1!$B$2:$B$14</definedName>
    <definedName name="сред_цена">#REF!</definedName>
    <definedName name="т">#REF!</definedName>
    <definedName name="тек">#REF!</definedName>
    <definedName name="тп">#REF!</definedName>
    <definedName name="трансферт">#REF!</definedName>
    <definedName name="третья">#REF!</definedName>
    <definedName name="трр" hidden="1">{"'Prices'!$A$4:$J$27"}</definedName>
    <definedName name="ТЭО" hidden="1">{"'Prices'!$A$4:$J$27"}</definedName>
    <definedName name="уепуп" hidden="1">{"'Prices'!$A$4:$J$27"}</definedName>
    <definedName name="уйкпйукуйпк" hidden="1">{"'Prices'!$A$4:$J$27"}</definedName>
    <definedName name="укпукп" hidden="1">{"'Prices'!$A$4:$J$27"}</definedName>
    <definedName name="укрр" hidden="1">{"'Prices'!$A$4:$J$27"}</definedName>
    <definedName name="укруке" hidden="1">{"'Prices'!$A$4:$J$27"}</definedName>
    <definedName name="ф" hidden="1">{"'Prices'!$A$4:$J$27"}</definedName>
    <definedName name="фкнно" hidden="1">{"'Prices'!$A$4:$J$27"}</definedName>
    <definedName name="фп" hidden="1">{"'Prices'!$A$4:$J$27"}</definedName>
    <definedName name="фыва">#REF!</definedName>
    <definedName name="х" hidden="1">{"'Prices'!$A$4:$J$27"}</definedName>
    <definedName name="ц" hidden="1">{"'Prices'!$A$4:$J$27"}</definedName>
    <definedName name="цена">[9]Здания!#REF!</definedName>
    <definedName name="цтп">#REF!</definedName>
    <definedName name="чел">#REF!</definedName>
    <definedName name="четвертая">#REF!</definedName>
    <definedName name="ш" hidden="1">{"'Prices'!$A$4:$J$27"}</definedName>
    <definedName name="щ" hidden="1">{"'Prices'!$A$4:$J$27"}</definedName>
    <definedName name="ъ" hidden="1">{"'Prices'!$A$4:$J$27"}</definedName>
    <definedName name="ЫАиА" hidden="1">{"'Prices'!$A$4:$J$27"}</definedName>
    <definedName name="ыаит" hidden="1">{"'Prices'!$A$4:$J$27"}</definedName>
    <definedName name="ыва" hidden="1">{"'Prices'!$A$4:$J$27"}</definedName>
    <definedName name="Ывмыцкп" hidden="1">{"'Prices'!$A$4:$J$27"}</definedName>
    <definedName name="ыегл" hidden="1">{"'Prices'!$A$4:$J$27"}</definedName>
    <definedName name="ыерот" hidden="1">{"'Prices'!$A$4:$J$27"}</definedName>
    <definedName name="ымп" hidden="1">{"'Prices'!$A$4:$J$27"}</definedName>
    <definedName name="ыпыапр" hidden="1">{"'Prices'!$A$4:$J$27"}</definedName>
    <definedName name="ыы" hidden="1">{"'Prices'!$A$4:$J$27"}</definedName>
    <definedName name="ьб" hidden="1">{"'Prices'!$A$4:$J$27"}</definedName>
    <definedName name="э">#REF!</definedName>
    <definedName name="ээээ" hidden="1">{"'Prices'!$A$4:$J$27"}</definedName>
    <definedName name="я" hidden="1">{"'Prices'!$A$4:$J$27"}</definedName>
  </definedNames>
  <calcPr calcId="162913"/>
  <customWorkbookViews>
    <customWorkbookView name="Murad Namazov - Personal View" guid="{F1B72647-03FF-4D8E-8927-0CE78B76844C}" mergeInterval="0" personalView="1" maximized="1" xWindow="-8" yWindow="-8" windowWidth="2576" windowHeight="1416" activeSheetId="1"/>
    <customWorkbookView name="Ismail Emre Akkus - Personal View" guid="{66FCB644-C7BB-4487-BECC-16B7A416D1BB}" mergeInterval="0" personalView="1" maximized="1" xWindow="-8" yWindow="-8" windowWidth="1936" windowHeight="1056" activeSheetId="1"/>
    <customWorkbookView name="Taylan Yetil - Personal View" guid="{8120A862-65D9-4BF8-9AD4-410754529EEE}" mergeInterval="0" personalView="1" maximized="1" xWindow="-8" yWindow="-8" windowWidth="1936" windowHeight="1056" activeSheetId="1"/>
    <customWorkbookView name="Sercan Emrah Yaygin - Personal View" guid="{680D1978-64D8-41B6-9948-D37F84313D88}" mergeInterval="0" personalView="1" maximized="1" xWindow="-1928" yWindow="-124" windowWidth="1857" windowHeight="1096" activeSheetId="1"/>
    <customWorkbookView name="Murat Erkan - Personal View" guid="{7E6E5A85-36FC-4669-B4A3-C7EFBA48EA76}" mergeInterval="0" personalView="1" xWindow="35" yWindow="13" windowWidth="1857" windowHeight="991" activeSheetId="1"/>
  </customWorkbookViews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0" i="24" l="1"/>
  <c r="H35" i="24"/>
  <c r="F35" i="24"/>
  <c r="F34" i="24"/>
  <c r="E31" i="24"/>
  <c r="F31" i="24" s="1"/>
  <c r="F63" i="24"/>
  <c r="F141" i="24" l="1"/>
  <c r="F140" i="24"/>
  <c r="H137" i="24"/>
  <c r="H136" i="24"/>
  <c r="H135" i="24"/>
  <c r="H133" i="24"/>
  <c r="H132" i="24"/>
  <c r="H131" i="24"/>
  <c r="H128" i="24" s="1"/>
  <c r="H130" i="24"/>
  <c r="H129" i="24"/>
  <c r="H127" i="24"/>
  <c r="H126" i="24" s="1"/>
  <c r="G124" i="24"/>
  <c r="H124" i="24" s="1"/>
  <c r="E124" i="24"/>
  <c r="B124" i="24"/>
  <c r="C124" i="24" s="1"/>
  <c r="F124" i="24" s="1"/>
  <c r="A124" i="24"/>
  <c r="G123" i="24"/>
  <c r="E123" i="24"/>
  <c r="C123" i="24"/>
  <c r="F123" i="24" s="1"/>
  <c r="A123" i="24"/>
  <c r="G121" i="24"/>
  <c r="H121" i="24" s="1"/>
  <c r="E121" i="24"/>
  <c r="A121" i="24"/>
  <c r="F81" i="24"/>
  <c r="F80" i="24"/>
  <c r="H77" i="24"/>
  <c r="H76" i="24"/>
  <c r="H75" i="24"/>
  <c r="H73" i="24"/>
  <c r="H72" i="24"/>
  <c r="H71" i="24"/>
  <c r="H70" i="24"/>
  <c r="H69" i="24"/>
  <c r="H67" i="24"/>
  <c r="H66" i="24" s="1"/>
  <c r="G64" i="24"/>
  <c r="E64" i="24"/>
  <c r="B64" i="24"/>
  <c r="C64" i="24" s="1"/>
  <c r="F64" i="24" s="1"/>
  <c r="A64" i="24"/>
  <c r="G63" i="24"/>
  <c r="E63" i="24"/>
  <c r="C63" i="24"/>
  <c r="A63" i="24"/>
  <c r="G61" i="24"/>
  <c r="H61" i="24" s="1"/>
  <c r="E61" i="24"/>
  <c r="A61" i="24"/>
  <c r="F51" i="24"/>
  <c r="H47" i="24"/>
  <c r="H46" i="24"/>
  <c r="H45" i="24"/>
  <c r="H43" i="24"/>
  <c r="H42" i="24"/>
  <c r="H41" i="24"/>
  <c r="H40" i="24"/>
  <c r="H39" i="24"/>
  <c r="H37" i="24"/>
  <c r="H36" i="24" s="1"/>
  <c r="G34" i="24"/>
  <c r="E34" i="24"/>
  <c r="B34" i="24"/>
  <c r="C34" i="24" s="1"/>
  <c r="A34" i="24"/>
  <c r="G33" i="24"/>
  <c r="E33" i="24"/>
  <c r="F33" i="24" s="1"/>
  <c r="C33" i="24"/>
  <c r="A33" i="24"/>
  <c r="G31" i="24"/>
  <c r="H31" i="24" s="1"/>
  <c r="A31" i="24"/>
  <c r="H64" i="24" l="1"/>
  <c r="H123" i="24"/>
  <c r="H134" i="24"/>
  <c r="H125" i="24"/>
  <c r="H120" i="24" s="1"/>
  <c r="H63" i="24"/>
  <c r="H65" i="24" s="1"/>
  <c r="H33" i="24"/>
  <c r="H38" i="24"/>
  <c r="H44" i="24"/>
  <c r="H68" i="24"/>
  <c r="H74" i="24"/>
  <c r="H34" i="24"/>
  <c r="H60" i="24" l="1"/>
  <c r="H30" i="24"/>
  <c r="H138" i="24"/>
  <c r="H143" i="24"/>
  <c r="H78" i="24"/>
  <c r="H83" i="24"/>
  <c r="H48" i="24"/>
  <c r="H53" i="24"/>
  <c r="H140" i="24" l="1"/>
  <c r="H141" i="24"/>
  <c r="H80" i="24"/>
  <c r="H81" i="24"/>
  <c r="H50" i="24"/>
  <c r="H51" i="24"/>
  <c r="H139" i="24" l="1"/>
  <c r="H142" i="24" s="1"/>
  <c r="H144" i="24" s="1"/>
  <c r="H79" i="24"/>
  <c r="H82" i="24" s="1"/>
  <c r="H84" i="24" s="1"/>
  <c r="H49" i="24"/>
  <c r="H52" i="24" s="1"/>
  <c r="H54" i="24" s="1"/>
  <c r="F171" i="24" l="1"/>
  <c r="F170" i="24"/>
  <c r="H167" i="24"/>
  <c r="H166" i="24"/>
  <c r="H165" i="24"/>
  <c r="H163" i="24"/>
  <c r="H162" i="24"/>
  <c r="H161" i="24"/>
  <c r="H160" i="24"/>
  <c r="H159" i="24"/>
  <c r="H157" i="24"/>
  <c r="H156" i="24"/>
  <c r="G154" i="24"/>
  <c r="E154" i="24"/>
  <c r="B154" i="24"/>
  <c r="C154" i="24" s="1"/>
  <c r="F154" i="24" s="1"/>
  <c r="A154" i="24"/>
  <c r="G153" i="24"/>
  <c r="E153" i="24"/>
  <c r="C153" i="24"/>
  <c r="F153" i="24" s="1"/>
  <c r="A153" i="24"/>
  <c r="G151" i="24"/>
  <c r="H151" i="24" s="1"/>
  <c r="E151" i="24"/>
  <c r="A151" i="24"/>
  <c r="A91" i="24"/>
  <c r="A182" i="24"/>
  <c r="G91" i="24"/>
  <c r="G182" i="24"/>
  <c r="H153" i="24" l="1"/>
  <c r="H164" i="24"/>
  <c r="H158" i="24"/>
  <c r="H154" i="24"/>
  <c r="H155" i="24" l="1"/>
  <c r="H150" i="24" s="1"/>
  <c r="H173" i="24" l="1"/>
  <c r="H168" i="24"/>
  <c r="H170" i="24" l="1"/>
  <c r="H171" i="24"/>
  <c r="H169" i="24" l="1"/>
  <c r="H172" i="24" s="1"/>
  <c r="H174" i="24" s="1"/>
  <c r="G185" i="24" l="1"/>
  <c r="G184" i="24"/>
  <c r="G94" i="24"/>
  <c r="G93" i="24"/>
  <c r="F202" i="24"/>
  <c r="F201" i="24"/>
  <c r="F111" i="24"/>
  <c r="F110" i="24"/>
  <c r="E91" i="24" l="1"/>
  <c r="H91" i="24"/>
  <c r="E93" i="24"/>
  <c r="C93" i="24"/>
  <c r="F93" i="24" s="1"/>
  <c r="H93" i="24" s="1"/>
  <c r="E94" i="24"/>
  <c r="B94" i="24"/>
  <c r="C94" i="24" s="1"/>
  <c r="F94" i="24" s="1"/>
  <c r="H94" i="24" s="1"/>
  <c r="E182" i="24"/>
  <c r="H182" i="24"/>
  <c r="E184" i="24"/>
  <c r="C184" i="24"/>
  <c r="F184" i="24" s="1"/>
  <c r="H184" i="24" s="1"/>
  <c r="E185" i="24"/>
  <c r="B185" i="24"/>
  <c r="C185" i="24" s="1"/>
  <c r="F185" i="24" s="1"/>
  <c r="H185" i="24" s="1"/>
  <c r="H196" i="24"/>
  <c r="A185" i="24"/>
  <c r="A184" i="24"/>
  <c r="H105" i="24"/>
  <c r="A94" i="24"/>
  <c r="A93" i="24"/>
  <c r="H107" i="24"/>
  <c r="H97" i="24"/>
  <c r="H96" i="24" s="1"/>
  <c r="H103" i="24"/>
  <c r="H100" i="24"/>
  <c r="H102" i="24"/>
  <c r="H106" i="24"/>
  <c r="H99" i="24"/>
  <c r="H101" i="24"/>
  <c r="H193" i="24"/>
  <c r="H192" i="24"/>
  <c r="H190" i="24"/>
  <c r="H188" i="24"/>
  <c r="H187" i="24" s="1"/>
  <c r="H197" i="24"/>
  <c r="H198" i="24"/>
  <c r="H194" i="24"/>
  <c r="H191" i="24"/>
  <c r="H104" i="24" l="1"/>
  <c r="H98" i="24"/>
  <c r="H186" i="24"/>
  <c r="H181" i="24" s="1"/>
  <c r="H204" i="24" s="1"/>
  <c r="H189" i="24"/>
  <c r="H95" i="24"/>
  <c r="H90" i="24" s="1"/>
  <c r="H195" i="24"/>
  <c r="H108" i="24" l="1"/>
  <c r="H113" i="24"/>
  <c r="H199" i="24"/>
  <c r="H201" i="24" s="1"/>
  <c r="H111" i="24"/>
  <c r="H110" i="24"/>
  <c r="H202" i="24" l="1"/>
  <c r="H200" i="24" s="1"/>
  <c r="H203" i="24" s="1"/>
  <c r="H205" i="24" s="1"/>
  <c r="H109" i="24"/>
  <c r="H112" i="24" s="1"/>
  <c r="H114" i="24" s="1"/>
</calcChain>
</file>

<file path=xl/sharedStrings.xml><?xml version="1.0" encoding="utf-8"?>
<sst xmlns="http://schemas.openxmlformats.org/spreadsheetml/2006/main" count="323" uniqueCount="65">
  <si>
    <t>м3</t>
  </si>
  <si>
    <t>Бетон</t>
  </si>
  <si>
    <t>ИТОГО</t>
  </si>
  <si>
    <t>Цена, руб</t>
  </si>
  <si>
    <t>Опалубка</t>
  </si>
  <si>
    <t>Амортизация опалубки, включая все вспомогательные материалы</t>
  </si>
  <si>
    <t>Бетонирование</t>
  </si>
  <si>
    <t>Армирование</t>
  </si>
  <si>
    <t>Монтаж опалубки</t>
  </si>
  <si>
    <t>Демонтаж  опалубки</t>
  </si>
  <si>
    <t>Работы по интенсификации набора прочности и полный  комплекс по уходу  за бетоном, прогрев)</t>
  </si>
  <si>
    <t>Машины, механизмы, остнастка, инструмент</t>
  </si>
  <si>
    <t>вертикальный транспорт</t>
  </si>
  <si>
    <t>автобетононасосы( или стационарные бетононасосы)</t>
  </si>
  <si>
    <t>Прочие машины, механизмы, оснастка, инструмент</t>
  </si>
  <si>
    <t>ПРИМЕЧАНИЕ:</t>
  </si>
  <si>
    <t>т</t>
  </si>
  <si>
    <t>Ед. изм.</t>
  </si>
  <si>
    <t>Объем</t>
  </si>
  <si>
    <t xml:space="preserve"> Для работ по устройству монолитных железобетонных конструкций, участник производит расчет единичной цены (на 1м3) отдельно для каждой конструкции при указанном коэф.армирования (фунд.плита, колонны, стены,  перекрытия, лестницы) по выданному Заказчиком шаблону </t>
  </si>
  <si>
    <t>ИСХОДНЫЕ ДАННЫЕ ДЛЯ РАСЧЕТОВ</t>
  </si>
  <si>
    <t>Итого, включ. НДС, доставку+ПМД</t>
  </si>
  <si>
    <t>Бетон  бетон В7,5, F150, W6</t>
  </si>
  <si>
    <t>Бетон  бетон В35, F150, W6</t>
  </si>
  <si>
    <t>Бетон  бетон В40, F150, W6</t>
  </si>
  <si>
    <t>Арматура</t>
  </si>
  <si>
    <t>Итого, руб/т включ. НДС 20%, с учетом доставки</t>
  </si>
  <si>
    <t>Арматура А 500С по ГОСТ Р52544-2006 основная</t>
  </si>
  <si>
    <t>Арматура А 240 по ГОСТ 5781-82 вспомогательная</t>
  </si>
  <si>
    <t>Нормы расхода, показатели</t>
  </si>
  <si>
    <t>Норма расхода для бетона</t>
  </si>
  <si>
    <t>Норма расхода для арматуры</t>
  </si>
  <si>
    <t>Расходные материалы   %( от общей ст- ти материалов, включая все впомогательные материалы для бетонироавания, армирования  и осуществления ухода за бетоном, прогрев и.т.д)</t>
  </si>
  <si>
    <t>Прочие машины и механизмы</t>
  </si>
  <si>
    <t>Накладные расходы (от з/платы)</t>
  </si>
  <si>
    <t>Плановые накопления (от з/платы)</t>
  </si>
  <si>
    <t>Наименование затрат</t>
  </si>
  <si>
    <t>доля</t>
  </si>
  <si>
    <t>Кз</t>
  </si>
  <si>
    <t>кол-во</t>
  </si>
  <si>
    <t>Стоимость, руб</t>
  </si>
  <si>
    <t>Материалы, включая доставку</t>
  </si>
  <si>
    <t>%</t>
  </si>
  <si>
    <t>м3 констр.</t>
  </si>
  <si>
    <t>Работа</t>
  </si>
  <si>
    <t>НР+СП</t>
  </si>
  <si>
    <t>Накладные расходы  (от з/платы)</t>
  </si>
  <si>
    <t>ВСЕГО</t>
  </si>
  <si>
    <t>Материалы</t>
  </si>
  <si>
    <t xml:space="preserve">мм, </t>
  </si>
  <si>
    <t>коэф.армир.</t>
  </si>
  <si>
    <t>кг/м3</t>
  </si>
  <si>
    <t>Стоимость учитывается с НДС 20% (построчно)</t>
  </si>
  <si>
    <t>Участник выполняет расчеты в соответствии с выданной формой, все формулы сохраняются</t>
  </si>
  <si>
    <t>Бетон  бетон В30, F150, W6</t>
  </si>
  <si>
    <t>Монолитные конструкции лестничных маршей</t>
  </si>
  <si>
    <t>Бетон  бетон В25, W4, F150</t>
  </si>
  <si>
    <t>Строительно-монтажные работы по объекту «Гостиничный комплекс 4* Cosmos Ekaterinburg в г. Екатеринбурге».</t>
  </si>
  <si>
    <t>необходимо указать Коэф. Армирования</t>
  </si>
  <si>
    <t xml:space="preserve">Устройство монолит. фунд. плиты, толщиной </t>
  </si>
  <si>
    <t xml:space="preserve">Устройство монолит. стен, толщиной </t>
  </si>
  <si>
    <t>Устройство монолит. Пилонов</t>
  </si>
  <si>
    <t>Устройство монолит. колонн размером</t>
  </si>
  <si>
    <t>Устройство монолит. перекрытий тощиной</t>
  </si>
  <si>
    <t>Прилагается Участником к Заявке в электронном виде (скан с печатями и подписями на каждом листе) в формате pdf и дополнительно предоставляется в формате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</si>
</sst>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0_р_у_б_._-;\-* #,##0.00_р_у_б_._-;_-* &quot;-&quot;??_р_у_б_._-;_-@_-"/>
    <numFmt numFmtId="167" formatCode="_(* #,##0.00_);_(* \(#,##0.00\);_(* &quot;-&quot;??_);_(@_)"/>
    <numFmt numFmtId="168" formatCode="0.0%"/>
    <numFmt numFmtId="169" formatCode="0.000"/>
    <numFmt numFmtId="170" formatCode="0.0"/>
    <numFmt numFmtId="171" formatCode="0.000%"/>
    <numFmt numFmtId="172" formatCode="#,##0.00&quot;р.&quot;"/>
    <numFmt numFmtId="173" formatCode="0.000&quot;т/м3&quot;"/>
    <numFmt numFmtId="174" formatCode="#,##0.0&quot;р.&quot;"/>
    <numFmt numFmtId="175" formatCode="#,##0&quot;р.&quot;"/>
  </numFmts>
  <fonts count="40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Book Antiqua"/>
      <family val="1"/>
    </font>
    <font>
      <sz val="12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0"/>
      <name val="Arial"/>
      <family val="2"/>
    </font>
    <font>
      <sz val="10"/>
      <name val="Arial Cyr"/>
      <charset val="204"/>
    </font>
    <font>
      <sz val="12"/>
      <name val="Times New Roman"/>
      <family val="1"/>
    </font>
    <font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Verdana"/>
      <family val="2"/>
    </font>
    <font>
      <sz val="12"/>
      <color theme="1"/>
      <name val="Calibri"/>
      <family val="2"/>
      <scheme val="minor"/>
    </font>
    <font>
      <sz val="11"/>
      <color theme="1"/>
      <name val="Century Schoolbook"/>
      <family val="2"/>
      <charset val="204"/>
    </font>
    <font>
      <sz val="8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name val="Bookman Old Style"/>
      <family val="1"/>
      <charset val="204"/>
    </font>
    <font>
      <i/>
      <sz val="12"/>
      <color indexed="10"/>
      <name val="Calibri"/>
      <family val="2"/>
      <charset val="204"/>
      <scheme val="minor"/>
    </font>
    <font>
      <i/>
      <sz val="10"/>
      <color indexed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u/>
      <sz val="12"/>
      <name val="Arial Cyr"/>
      <charset val="204"/>
    </font>
    <font>
      <b/>
      <u/>
      <sz val="10"/>
      <name val="Arial"/>
      <family val="2"/>
      <charset val="204"/>
    </font>
    <font>
      <b/>
      <sz val="10"/>
      <name val="Arial Cyr"/>
      <charset val="204"/>
    </font>
    <font>
      <b/>
      <sz val="8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sz val="14"/>
      <name val="Calibri"/>
      <family val="2"/>
      <charset val="204"/>
    </font>
    <font>
      <b/>
      <sz val="14"/>
      <name val="Calibri"/>
      <family val="2"/>
      <charset val="204"/>
      <scheme val="minor"/>
    </font>
    <font>
      <i/>
      <sz val="10"/>
      <color theme="1" tint="0.14999847407452621"/>
      <name val="Calibri"/>
      <family val="2"/>
      <charset val="204"/>
      <scheme val="minor"/>
    </font>
    <font>
      <sz val="12"/>
      <color rgb="FFC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0"/>
      <name val="Bookman Old Style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62">
    <xf numFmtId="0" fontId="0" fillId="0" borderId="0"/>
    <xf numFmtId="0" fontId="1" fillId="0" borderId="0"/>
    <xf numFmtId="0" fontId="5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6" fillId="0" borderId="0"/>
    <xf numFmtId="165" fontId="6" fillId="0" borderId="0" applyFont="0" applyFill="0" applyBorder="0" applyAlignment="0" applyProtection="0"/>
    <xf numFmtId="0" fontId="8" fillId="0" borderId="0"/>
    <xf numFmtId="0" fontId="9" fillId="0" borderId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1" fillId="0" borderId="0"/>
    <xf numFmtId="0" fontId="9" fillId="0" borderId="0"/>
    <xf numFmtId="0" fontId="9" fillId="0" borderId="0"/>
    <xf numFmtId="0" fontId="3" fillId="0" borderId="0"/>
    <xf numFmtId="0" fontId="12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3" fillId="0" borderId="0"/>
    <xf numFmtId="0" fontId="8" fillId="0" borderId="0"/>
    <xf numFmtId="0" fontId="9" fillId="0" borderId="0"/>
    <xf numFmtId="0" fontId="9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6" fillId="0" borderId="0"/>
    <xf numFmtId="166" fontId="1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5" fillId="0" borderId="0"/>
    <xf numFmtId="167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5" fillId="0" borderId="0"/>
    <xf numFmtId="0" fontId="6" fillId="0" borderId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165" fontId="18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2" fillId="0" borderId="0"/>
    <xf numFmtId="0" fontId="23" fillId="0" borderId="0"/>
    <xf numFmtId="0" fontId="23" fillId="0" borderId="0"/>
    <xf numFmtId="0" fontId="18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44" fontId="18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8" fillId="0" borderId="0"/>
    <xf numFmtId="0" fontId="7" fillId="0" borderId="0"/>
  </cellStyleXfs>
  <cellXfs count="182">
    <xf numFmtId="0" fontId="0" fillId="0" borderId="0" xfId="0"/>
    <xf numFmtId="49" fontId="22" fillId="0" borderId="0" xfId="46" applyNumberFormat="1" applyFont="1"/>
    <xf numFmtId="0" fontId="22" fillId="0" borderId="0" xfId="46" applyFont="1"/>
    <xf numFmtId="0" fontId="15" fillId="0" borderId="0" xfId="47" applyFont="1" applyAlignment="1">
      <alignment horizontal="center" vertical="center" wrapText="1"/>
    </xf>
    <xf numFmtId="170" fontId="15" fillId="0" borderId="0" xfId="47" applyNumberFormat="1" applyFont="1" applyAlignment="1">
      <alignment vertical="center" wrapText="1"/>
    </xf>
    <xf numFmtId="0" fontId="22" fillId="0" borderId="0" xfId="46" applyFont="1" applyAlignment="1">
      <alignment vertical="center"/>
    </xf>
    <xf numFmtId="0" fontId="23" fillId="0" borderId="0" xfId="47" applyAlignment="1">
      <alignment vertical="center" wrapText="1"/>
    </xf>
    <xf numFmtId="0" fontId="26" fillId="0" borderId="0" xfId="46" applyFont="1"/>
    <xf numFmtId="0" fontId="14" fillId="0" borderId="0" xfId="47" applyFont="1" applyAlignment="1">
      <alignment horizontal="center" vertical="center" wrapText="1"/>
    </xf>
    <xf numFmtId="170" fontId="14" fillId="0" borderId="0" xfId="47" applyNumberFormat="1" applyFont="1" applyAlignment="1">
      <alignment vertical="center" wrapText="1"/>
    </xf>
    <xf numFmtId="0" fontId="26" fillId="0" borderId="0" xfId="46" applyFont="1" applyAlignment="1">
      <alignment horizontal="right" vertical="center" indent="2"/>
    </xf>
    <xf numFmtId="0" fontId="12" fillId="0" borderId="0" xfId="46"/>
    <xf numFmtId="0" fontId="12" fillId="0" borderId="0" xfId="46" applyAlignment="1">
      <alignment horizontal="center" vertical="center" wrapText="1"/>
    </xf>
    <xf numFmtId="4" fontId="12" fillId="0" borderId="0" xfId="46" applyNumberFormat="1"/>
    <xf numFmtId="0" fontId="23" fillId="0" borderId="0" xfId="47" applyAlignment="1">
      <alignment horizontal="center" wrapText="1"/>
    </xf>
    <xf numFmtId="4" fontId="29" fillId="0" borderId="0" xfId="46" applyNumberFormat="1" applyFont="1"/>
    <xf numFmtId="4" fontId="29" fillId="6" borderId="0" xfId="46" applyNumberFormat="1" applyFont="1" applyFill="1" applyAlignment="1">
      <alignment horizontal="center"/>
    </xf>
    <xf numFmtId="0" fontId="23" fillId="0" borderId="0" xfId="47" applyAlignment="1">
      <alignment horizontal="center" vertical="center" wrapText="1"/>
    </xf>
    <xf numFmtId="10" fontId="29" fillId="6" borderId="0" xfId="46" applyNumberFormat="1" applyFont="1" applyFill="1" applyAlignment="1">
      <alignment horizontal="center"/>
    </xf>
    <xf numFmtId="171" fontId="29" fillId="6" borderId="0" xfId="46" applyNumberFormat="1" applyFont="1" applyFill="1" applyAlignment="1">
      <alignment horizontal="center"/>
    </xf>
    <xf numFmtId="0" fontId="26" fillId="4" borderId="0" xfId="47" applyFont="1" applyFill="1" applyAlignment="1">
      <alignment horizontal="right" vertical="center" wrapText="1"/>
    </xf>
    <xf numFmtId="0" fontId="26" fillId="4" borderId="0" xfId="47" applyFont="1" applyFill="1" applyAlignment="1">
      <alignment horizontal="left" vertical="center" wrapText="1"/>
    </xf>
    <xf numFmtId="0" fontId="26" fillId="4" borderId="0" xfId="47" applyFont="1" applyFill="1" applyAlignment="1">
      <alignment horizontal="center" vertical="center" wrapText="1"/>
    </xf>
    <xf numFmtId="0" fontId="22" fillId="2" borderId="3" xfId="47" applyFont="1" applyFill="1" applyBorder="1" applyAlignment="1">
      <alignment horizontal="left" vertical="center" wrapText="1"/>
    </xf>
    <xf numFmtId="0" fontId="22" fillId="2" borderId="0" xfId="47" applyFont="1" applyFill="1" applyAlignment="1">
      <alignment horizontal="left" vertical="center" wrapText="1"/>
    </xf>
    <xf numFmtId="0" fontId="22" fillId="2" borderId="4" xfId="47" applyFont="1" applyFill="1" applyBorder="1" applyAlignment="1">
      <alignment horizontal="center" vertical="center" wrapText="1"/>
    </xf>
    <xf numFmtId="0" fontId="22" fillId="2" borderId="42" xfId="47" applyFont="1" applyFill="1" applyBorder="1" applyAlignment="1">
      <alignment horizontal="center" vertical="center" wrapText="1"/>
    </xf>
    <xf numFmtId="0" fontId="22" fillId="2" borderId="43" xfId="47" applyFont="1" applyFill="1" applyBorder="1" applyAlignment="1">
      <alignment horizontal="center" vertical="center" wrapText="1"/>
    </xf>
    <xf numFmtId="170" fontId="15" fillId="2" borderId="43" xfId="47" applyNumberFormat="1" applyFont="1" applyFill="1" applyBorder="1" applyAlignment="1">
      <alignment horizontal="center" vertical="center" wrapText="1"/>
    </xf>
    <xf numFmtId="172" fontId="22" fillId="2" borderId="44" xfId="47" applyNumberFormat="1" applyFont="1" applyFill="1" applyBorder="1" applyAlignment="1">
      <alignment horizontal="center" vertical="center" wrapText="1"/>
    </xf>
    <xf numFmtId="172" fontId="22" fillId="2" borderId="6" xfId="47" applyNumberFormat="1" applyFont="1" applyFill="1" applyBorder="1" applyAlignment="1">
      <alignment horizontal="center" vertical="center" wrapText="1"/>
    </xf>
    <xf numFmtId="0" fontId="32" fillId="0" borderId="8" xfId="47" applyFont="1" applyBorder="1" applyAlignment="1">
      <alignment horizontal="right" vertical="center" wrapText="1"/>
    </xf>
    <xf numFmtId="0" fontId="32" fillId="0" borderId="18" xfId="47" applyFont="1" applyBorder="1" applyAlignment="1">
      <alignment horizontal="right" vertical="center" wrapText="1"/>
    </xf>
    <xf numFmtId="0" fontId="32" fillId="0" borderId="9" xfId="47" applyFont="1" applyBorder="1" applyAlignment="1">
      <alignment vertical="center" wrapText="1"/>
    </xf>
    <xf numFmtId="0" fontId="32" fillId="0" borderId="19" xfId="47" applyFont="1" applyBorder="1" applyAlignment="1">
      <alignment horizontal="center" vertical="center" wrapText="1"/>
    </xf>
    <xf numFmtId="2" fontId="32" fillId="4" borderId="45" xfId="47" applyNumberFormat="1" applyFont="1" applyFill="1" applyBorder="1" applyAlignment="1">
      <alignment horizontal="center" vertical="center" wrapText="1"/>
    </xf>
    <xf numFmtId="172" fontId="32" fillId="4" borderId="46" xfId="47" applyNumberFormat="1" applyFont="1" applyFill="1" applyBorder="1" applyAlignment="1">
      <alignment horizontal="center" vertical="center" wrapText="1"/>
    </xf>
    <xf numFmtId="172" fontId="33" fillId="0" borderId="17" xfId="47" applyNumberFormat="1" applyFont="1" applyBorder="1" applyAlignment="1">
      <alignment horizontal="center" vertical="center" wrapText="1"/>
    </xf>
    <xf numFmtId="0" fontId="32" fillId="0" borderId="33" xfId="47" applyFont="1" applyBorder="1" applyAlignment="1">
      <alignment horizontal="right" vertical="center" wrapText="1"/>
    </xf>
    <xf numFmtId="0" fontId="32" fillId="0" borderId="21" xfId="47" applyFont="1" applyBorder="1" applyAlignment="1">
      <alignment horizontal="right" vertical="center" wrapText="1"/>
    </xf>
    <xf numFmtId="0" fontId="32" fillId="0" borderId="22" xfId="47" applyFont="1" applyBorder="1" applyAlignment="1">
      <alignment vertical="center" wrapText="1"/>
    </xf>
    <xf numFmtId="0" fontId="32" fillId="0" borderId="23" xfId="47" applyFont="1" applyBorder="1" applyAlignment="1">
      <alignment horizontal="center" vertical="center" wrapText="1"/>
    </xf>
    <xf numFmtId="0" fontId="32" fillId="4" borderId="47" xfId="47" applyFont="1" applyFill="1" applyBorder="1" applyAlignment="1">
      <alignment horizontal="center" vertical="center" wrapText="1"/>
    </xf>
    <xf numFmtId="172" fontId="32" fillId="4" borderId="48" xfId="47" applyNumberFormat="1" applyFont="1" applyFill="1" applyBorder="1" applyAlignment="1">
      <alignment horizontal="center" vertical="center" wrapText="1"/>
    </xf>
    <xf numFmtId="172" fontId="33" fillId="0" borderId="20" xfId="47" applyNumberFormat="1" applyFont="1" applyBorder="1" applyAlignment="1">
      <alignment horizontal="center" vertical="center" wrapText="1"/>
    </xf>
    <xf numFmtId="0" fontId="22" fillId="2" borderId="29" xfId="47" applyFont="1" applyFill="1" applyBorder="1" applyAlignment="1">
      <alignment horizontal="left" vertical="center" wrapText="1"/>
    </xf>
    <xf numFmtId="0" fontId="22" fillId="2" borderId="30" xfId="47" applyFont="1" applyFill="1" applyBorder="1" applyAlignment="1">
      <alignment horizontal="left" vertical="center" wrapText="1"/>
    </xf>
    <xf numFmtId="0" fontId="22" fillId="2" borderId="12" xfId="47" applyFont="1" applyFill="1" applyBorder="1" applyAlignment="1">
      <alignment horizontal="center" vertical="center" wrapText="1"/>
    </xf>
    <xf numFmtId="0" fontId="22" fillId="2" borderId="34" xfId="47" applyFont="1" applyFill="1" applyBorder="1" applyAlignment="1">
      <alignment horizontal="center" vertical="center" wrapText="1"/>
    </xf>
    <xf numFmtId="0" fontId="22" fillId="2" borderId="49" xfId="47" applyFont="1" applyFill="1" applyBorder="1" applyAlignment="1">
      <alignment horizontal="center" vertical="center" wrapText="1"/>
    </xf>
    <xf numFmtId="170" fontId="15" fillId="2" borderId="49" xfId="47" applyNumberFormat="1" applyFont="1" applyFill="1" applyBorder="1" applyAlignment="1">
      <alignment horizontal="center" vertical="center" wrapText="1"/>
    </xf>
    <xf numFmtId="172" fontId="22" fillId="2" borderId="28" xfId="47" applyNumberFormat="1" applyFont="1" applyFill="1" applyBorder="1" applyAlignment="1">
      <alignment horizontal="center" vertical="center" wrapText="1"/>
    </xf>
    <xf numFmtId="172" fontId="22" fillId="2" borderId="10" xfId="47" applyNumberFormat="1" applyFont="1" applyFill="1" applyBorder="1" applyAlignment="1">
      <alignment horizontal="center" vertical="center" wrapText="1"/>
    </xf>
    <xf numFmtId="0" fontId="32" fillId="0" borderId="29" xfId="48" applyFont="1" applyBorder="1" applyAlignment="1">
      <alignment vertical="center" wrapText="1"/>
    </xf>
    <xf numFmtId="0" fontId="32" fillId="0" borderId="30" xfId="48" applyFont="1" applyBorder="1" applyAlignment="1">
      <alignment vertical="center" wrapText="1"/>
    </xf>
    <xf numFmtId="0" fontId="32" fillId="0" borderId="12" xfId="48" applyFont="1" applyBorder="1" applyAlignment="1">
      <alignment vertical="center" wrapText="1"/>
    </xf>
    <xf numFmtId="0" fontId="32" fillId="0" borderId="34" xfId="47" applyFont="1" applyBorder="1" applyAlignment="1">
      <alignment horizontal="center" vertical="center" wrapText="1"/>
    </xf>
    <xf numFmtId="0" fontId="32" fillId="0" borderId="49" xfId="47" applyFont="1" applyBorder="1" applyAlignment="1">
      <alignment horizontal="center" vertical="center" wrapText="1"/>
    </xf>
    <xf numFmtId="170" fontId="32" fillId="0" borderId="49" xfId="47" applyNumberFormat="1" applyFont="1" applyBorder="1" applyAlignment="1">
      <alignment horizontal="center" vertical="center" wrapText="1"/>
    </xf>
    <xf numFmtId="172" fontId="32" fillId="6" borderId="28" xfId="48" applyNumberFormat="1" applyFont="1" applyFill="1" applyBorder="1" applyAlignment="1">
      <alignment horizontal="center" vertical="center" wrapText="1"/>
    </xf>
    <xf numFmtId="172" fontId="33" fillId="0" borderId="10" xfId="47" applyNumberFormat="1" applyFont="1" applyBorder="1" applyAlignment="1">
      <alignment horizontal="center" vertical="center" wrapText="1"/>
    </xf>
    <xf numFmtId="0" fontId="32" fillId="0" borderId="27" xfId="47" applyFont="1" applyBorder="1" applyAlignment="1">
      <alignment horizontal="right" vertical="center" wrapText="1"/>
    </xf>
    <xf numFmtId="0" fontId="32" fillId="0" borderId="14" xfId="47" applyFont="1" applyBorder="1" applyAlignment="1">
      <alignment horizontal="right" vertical="center" wrapText="1"/>
    </xf>
    <xf numFmtId="0" fontId="32" fillId="0" borderId="15" xfId="47" applyFont="1" applyBorder="1" applyAlignment="1">
      <alignment horizontal="left" vertical="center" wrapText="1"/>
    </xf>
    <xf numFmtId="0" fontId="32" fillId="0" borderId="16" xfId="47" applyFont="1" applyBorder="1" applyAlignment="1">
      <alignment horizontal="center" vertical="center" wrapText="1"/>
    </xf>
    <xf numFmtId="0" fontId="32" fillId="0" borderId="50" xfId="47" applyFont="1" applyBorder="1" applyAlignment="1">
      <alignment horizontal="center" vertical="center" wrapText="1"/>
    </xf>
    <xf numFmtId="170" fontId="32" fillId="0" borderId="50" xfId="47" applyNumberFormat="1" applyFont="1" applyBorder="1" applyAlignment="1">
      <alignment horizontal="center" vertical="center" wrapText="1"/>
    </xf>
    <xf numFmtId="172" fontId="32" fillId="6" borderId="51" xfId="47" applyNumberFormat="1" applyFont="1" applyFill="1" applyBorder="1" applyAlignment="1">
      <alignment horizontal="center" vertical="center" wrapText="1"/>
    </xf>
    <xf numFmtId="172" fontId="33" fillId="0" borderId="13" xfId="47" applyNumberFormat="1" applyFont="1" applyBorder="1" applyAlignment="1">
      <alignment horizontal="center" vertical="center" wrapText="1"/>
    </xf>
    <xf numFmtId="0" fontId="32" fillId="0" borderId="9" xfId="47" applyFont="1" applyBorder="1" applyAlignment="1">
      <alignment horizontal="left" vertical="center" wrapText="1"/>
    </xf>
    <xf numFmtId="0" fontId="32" fillId="0" borderId="45" xfId="47" applyFont="1" applyBorder="1" applyAlignment="1">
      <alignment horizontal="center" vertical="center" wrapText="1"/>
    </xf>
    <xf numFmtId="170" fontId="32" fillId="0" borderId="45" xfId="47" applyNumberFormat="1" applyFont="1" applyBorder="1" applyAlignment="1">
      <alignment horizontal="center" vertical="center" wrapText="1"/>
    </xf>
    <xf numFmtId="172" fontId="32" fillId="6" borderId="46" xfId="47" applyNumberFormat="1" applyFont="1" applyFill="1" applyBorder="1" applyAlignment="1">
      <alignment horizontal="center" vertical="center" wrapText="1"/>
    </xf>
    <xf numFmtId="0" fontId="32" fillId="0" borderId="22" xfId="47" applyFont="1" applyBorder="1" applyAlignment="1">
      <alignment horizontal="left" vertical="center" wrapText="1"/>
    </xf>
    <xf numFmtId="0" fontId="32" fillId="0" borderId="47" xfId="47" applyFont="1" applyBorder="1" applyAlignment="1">
      <alignment horizontal="center" vertical="center" wrapText="1"/>
    </xf>
    <xf numFmtId="170" fontId="32" fillId="0" borderId="47" xfId="47" applyNumberFormat="1" applyFont="1" applyBorder="1" applyAlignment="1">
      <alignment horizontal="center" vertical="center" wrapText="1"/>
    </xf>
    <xf numFmtId="172" fontId="32" fillId="6" borderId="48" xfId="47" applyNumberFormat="1" applyFont="1" applyFill="1" applyBorder="1" applyAlignment="1">
      <alignment horizontal="center" vertical="center" wrapText="1"/>
    </xf>
    <xf numFmtId="0" fontId="14" fillId="0" borderId="27" xfId="47" applyFont="1" applyBorder="1" applyAlignment="1">
      <alignment horizontal="right" vertical="center" wrapText="1"/>
    </xf>
    <xf numFmtId="0" fontId="14" fillId="0" borderId="14" xfId="47" applyFont="1" applyBorder="1" applyAlignment="1">
      <alignment horizontal="right" vertical="center" wrapText="1"/>
    </xf>
    <xf numFmtId="0" fontId="14" fillId="0" borderId="15" xfId="47" applyFont="1" applyBorder="1" applyAlignment="1">
      <alignment vertical="center" wrapText="1"/>
    </xf>
    <xf numFmtId="0" fontId="14" fillId="0" borderId="16" xfId="47" applyFont="1" applyBorder="1" applyAlignment="1">
      <alignment horizontal="center" vertical="center" wrapText="1"/>
    </xf>
    <xf numFmtId="0" fontId="14" fillId="0" borderId="50" xfId="47" applyFont="1" applyBorder="1" applyAlignment="1">
      <alignment horizontal="center" vertical="center" wrapText="1"/>
    </xf>
    <xf numFmtId="170" fontId="14" fillId="0" borderId="50" xfId="47" applyNumberFormat="1" applyFont="1" applyBorder="1" applyAlignment="1">
      <alignment horizontal="center" vertical="center" wrapText="1"/>
    </xf>
    <xf numFmtId="172" fontId="14" fillId="6" borderId="51" xfId="47" applyNumberFormat="1" applyFont="1" applyFill="1" applyBorder="1" applyAlignment="1">
      <alignment horizontal="center" vertical="center" wrapText="1"/>
    </xf>
    <xf numFmtId="172" fontId="26" fillId="0" borderId="13" xfId="47" applyNumberFormat="1" applyFont="1" applyBorder="1" applyAlignment="1">
      <alignment horizontal="center" vertical="center" wrapText="1"/>
    </xf>
    <xf numFmtId="0" fontId="14" fillId="0" borderId="8" xfId="47" applyFont="1" applyBorder="1" applyAlignment="1">
      <alignment horizontal="right" vertical="center" wrapText="1"/>
    </xf>
    <xf numFmtId="0" fontId="14" fillId="0" borderId="18" xfId="47" applyFont="1" applyBorder="1" applyAlignment="1">
      <alignment horizontal="right" vertical="center" wrapText="1"/>
    </xf>
    <xf numFmtId="0" fontId="14" fillId="0" borderId="9" xfId="47" applyFont="1" applyBorder="1" applyAlignment="1">
      <alignment vertical="center" wrapText="1"/>
    </xf>
    <xf numFmtId="0" fontId="14" fillId="0" borderId="19" xfId="47" applyFont="1" applyBorder="1" applyAlignment="1">
      <alignment horizontal="center" vertical="center" wrapText="1"/>
    </xf>
    <xf numFmtId="0" fontId="14" fillId="0" borderId="45" xfId="47" applyFont="1" applyBorder="1" applyAlignment="1">
      <alignment horizontal="center" vertical="center" wrapText="1"/>
    </xf>
    <xf numFmtId="170" fontId="14" fillId="0" borderId="45" xfId="47" applyNumberFormat="1" applyFont="1" applyBorder="1" applyAlignment="1">
      <alignment horizontal="center" vertical="center" wrapText="1"/>
    </xf>
    <xf numFmtId="172" fontId="14" fillId="6" borderId="46" xfId="47" applyNumberFormat="1" applyFont="1" applyFill="1" applyBorder="1" applyAlignment="1">
      <alignment horizontal="center" vertical="center" wrapText="1"/>
    </xf>
    <xf numFmtId="172" fontId="26" fillId="0" borderId="17" xfId="47" applyNumberFormat="1" applyFont="1" applyBorder="1" applyAlignment="1">
      <alignment horizontal="center" vertical="center" wrapText="1"/>
    </xf>
    <xf numFmtId="0" fontId="14" fillId="0" borderId="33" xfId="47" applyFont="1" applyBorder="1" applyAlignment="1">
      <alignment horizontal="right" vertical="center" wrapText="1"/>
    </xf>
    <xf numFmtId="0" fontId="14" fillId="0" borderId="21" xfId="47" applyFont="1" applyBorder="1" applyAlignment="1">
      <alignment horizontal="right" vertical="center" wrapText="1"/>
    </xf>
    <xf numFmtId="0" fontId="14" fillId="0" borderId="22" xfId="47" applyFont="1" applyBorder="1" applyAlignment="1">
      <alignment vertical="center" wrapText="1"/>
    </xf>
    <xf numFmtId="0" fontId="14" fillId="0" borderId="23" xfId="47" applyFont="1" applyBorder="1" applyAlignment="1">
      <alignment horizontal="center" vertical="center" wrapText="1"/>
    </xf>
    <xf numFmtId="0" fontId="14" fillId="0" borderId="47" xfId="47" applyFont="1" applyBorder="1" applyAlignment="1">
      <alignment horizontal="center" vertical="center" wrapText="1"/>
    </xf>
    <xf numFmtId="168" fontId="14" fillId="4" borderId="47" xfId="47" applyNumberFormat="1" applyFont="1" applyFill="1" applyBorder="1" applyAlignment="1">
      <alignment horizontal="center" vertical="center" wrapText="1"/>
    </xf>
    <xf numFmtId="172" fontId="14" fillId="0" borderId="48" xfId="47" applyNumberFormat="1" applyFont="1" applyBorder="1" applyAlignment="1">
      <alignment horizontal="center" vertical="center" wrapText="1"/>
    </xf>
    <xf numFmtId="172" fontId="26" fillId="0" borderId="20" xfId="47" applyNumberFormat="1" applyFont="1" applyBorder="1" applyAlignment="1">
      <alignment horizontal="center" vertical="center" wrapText="1"/>
    </xf>
    <xf numFmtId="0" fontId="22" fillId="5" borderId="2" xfId="47" applyFont="1" applyFill="1" applyBorder="1" applyAlignment="1">
      <alignment vertical="center" wrapText="1"/>
    </xf>
    <xf numFmtId="0" fontId="22" fillId="5" borderId="7" xfId="47" applyFont="1" applyFill="1" applyBorder="1" applyAlignment="1">
      <alignment vertical="center" wrapText="1"/>
    </xf>
    <xf numFmtId="0" fontId="22" fillId="5" borderId="5" xfId="47" applyFont="1" applyFill="1" applyBorder="1" applyAlignment="1">
      <alignment vertical="center" wrapText="1"/>
    </xf>
    <xf numFmtId="0" fontId="22" fillId="5" borderId="52" xfId="47" applyFont="1" applyFill="1" applyBorder="1" applyAlignment="1">
      <alignment horizontal="center" vertical="center" wrapText="1"/>
    </xf>
    <xf numFmtId="0" fontId="22" fillId="5" borderId="40" xfId="47" applyFont="1" applyFill="1" applyBorder="1" applyAlignment="1">
      <alignment horizontal="center" vertical="center" wrapText="1"/>
    </xf>
    <xf numFmtId="170" fontId="15" fillId="5" borderId="40" xfId="47" applyNumberFormat="1" applyFont="1" applyFill="1" applyBorder="1" applyAlignment="1">
      <alignment horizontal="center" vertical="center" wrapText="1"/>
    </xf>
    <xf numFmtId="172" fontId="22" fillId="5" borderId="41" xfId="47" applyNumberFormat="1" applyFont="1" applyFill="1" applyBorder="1" applyAlignment="1">
      <alignment horizontal="center" vertical="center" wrapText="1"/>
    </xf>
    <xf numFmtId="172" fontId="22" fillId="5" borderId="1" xfId="47" applyNumberFormat="1" applyFont="1" applyFill="1" applyBorder="1" applyAlignment="1">
      <alignment horizontal="center" vertical="center" wrapText="1"/>
    </xf>
    <xf numFmtId="0" fontId="22" fillId="2" borderId="3" xfId="47" applyFont="1" applyFill="1" applyBorder="1" applyAlignment="1">
      <alignment vertical="center" wrapText="1"/>
    </xf>
    <xf numFmtId="0" fontId="22" fillId="2" borderId="0" xfId="47" applyFont="1" applyFill="1" applyAlignment="1">
      <alignment vertical="center" wrapText="1"/>
    </xf>
    <xf numFmtId="0" fontId="22" fillId="2" borderId="4" xfId="47" applyFont="1" applyFill="1" applyBorder="1" applyAlignment="1">
      <alignment vertical="center" wrapText="1"/>
    </xf>
    <xf numFmtId="168" fontId="14" fillId="4" borderId="50" xfId="47" applyNumberFormat="1" applyFont="1" applyFill="1" applyBorder="1" applyAlignment="1">
      <alignment horizontal="center" vertical="center" wrapText="1"/>
    </xf>
    <xf numFmtId="172" fontId="14" fillId="0" borderId="51" xfId="47" applyNumberFormat="1" applyFont="1" applyBorder="1" applyAlignment="1">
      <alignment horizontal="center" vertical="center" wrapText="1"/>
    </xf>
    <xf numFmtId="0" fontId="22" fillId="7" borderId="29" xfId="47" applyFont="1" applyFill="1" applyBorder="1" applyAlignment="1">
      <alignment vertical="center" wrapText="1"/>
    </xf>
    <xf numFmtId="0" fontId="22" fillId="7" borderId="30" xfId="47" applyFont="1" applyFill="1" applyBorder="1" applyAlignment="1">
      <alignment vertical="center" wrapText="1"/>
    </xf>
    <xf numFmtId="0" fontId="22" fillId="7" borderId="12" xfId="47" applyFont="1" applyFill="1" applyBorder="1" applyAlignment="1">
      <alignment vertical="center" wrapText="1"/>
    </xf>
    <xf numFmtId="0" fontId="22" fillId="7" borderId="34" xfId="47" applyFont="1" applyFill="1" applyBorder="1" applyAlignment="1">
      <alignment horizontal="center" vertical="center" wrapText="1"/>
    </xf>
    <xf numFmtId="0" fontId="22" fillId="7" borderId="49" xfId="47" applyFont="1" applyFill="1" applyBorder="1" applyAlignment="1">
      <alignment horizontal="center" vertical="center" wrapText="1"/>
    </xf>
    <xf numFmtId="170" fontId="15" fillId="7" borderId="49" xfId="47" applyNumberFormat="1" applyFont="1" applyFill="1" applyBorder="1" applyAlignment="1">
      <alignment horizontal="center" vertical="center" wrapText="1"/>
    </xf>
    <xf numFmtId="172" fontId="22" fillId="7" borderId="28" xfId="47" applyNumberFormat="1" applyFont="1" applyFill="1" applyBorder="1" applyAlignment="1">
      <alignment horizontal="center" vertical="center" wrapText="1"/>
    </xf>
    <xf numFmtId="172" fontId="22" fillId="7" borderId="10" xfId="47" applyNumberFormat="1" applyFont="1" applyFill="1" applyBorder="1" applyAlignment="1">
      <alignment horizontal="center" vertical="center" wrapText="1"/>
    </xf>
    <xf numFmtId="0" fontId="22" fillId="4" borderId="0" xfId="47" applyFont="1" applyFill="1" applyAlignment="1">
      <alignment vertical="center" wrapText="1"/>
    </xf>
    <xf numFmtId="0" fontId="22" fillId="4" borderId="0" xfId="47" applyFont="1" applyFill="1" applyAlignment="1">
      <alignment horizontal="center" vertical="center" wrapText="1"/>
    </xf>
    <xf numFmtId="172" fontId="22" fillId="4" borderId="0" xfId="47" applyNumberFormat="1" applyFont="1" applyFill="1" applyAlignment="1">
      <alignment horizontal="center" vertical="center" wrapText="1"/>
    </xf>
    <xf numFmtId="170" fontId="22" fillId="4" borderId="0" xfId="47" applyNumberFormat="1" applyFont="1" applyFill="1" applyAlignment="1">
      <alignment horizontal="right" vertical="center" wrapText="1"/>
    </xf>
    <xf numFmtId="1" fontId="35" fillId="3" borderId="0" xfId="47" applyNumberFormat="1" applyFont="1" applyFill="1" applyAlignment="1">
      <alignment horizontal="right" vertical="center" wrapText="1"/>
    </xf>
    <xf numFmtId="0" fontId="35" fillId="0" borderId="0" xfId="47" applyFont="1" applyAlignment="1">
      <alignment horizontal="center" vertical="center" wrapText="1"/>
    </xf>
    <xf numFmtId="0" fontId="35" fillId="0" borderId="0" xfId="47" applyFont="1" applyAlignment="1">
      <alignment horizontal="left" vertical="center" wrapText="1"/>
    </xf>
    <xf numFmtId="169" fontId="32" fillId="4" borderId="45" xfId="47" applyNumberFormat="1" applyFont="1" applyFill="1" applyBorder="1" applyAlignment="1">
      <alignment horizontal="center" vertical="center" wrapText="1"/>
    </xf>
    <xf numFmtId="0" fontId="4" fillId="0" borderId="0" xfId="33" applyFont="1" applyAlignment="1">
      <alignment vertical="center" wrapText="1"/>
    </xf>
    <xf numFmtId="0" fontId="2" fillId="0" borderId="0" xfId="33" applyFont="1" applyAlignment="1">
      <alignment vertical="center" wrapText="1"/>
    </xf>
    <xf numFmtId="174" fontId="2" fillId="0" borderId="0" xfId="33" applyNumberFormat="1" applyFont="1" applyAlignment="1">
      <alignment vertical="center" wrapText="1"/>
    </xf>
    <xf numFmtId="175" fontId="2" fillId="0" borderId="0" xfId="33" applyNumberFormat="1" applyFont="1" applyAlignment="1">
      <alignment horizontal="right"/>
    </xf>
    <xf numFmtId="0" fontId="2" fillId="0" borderId="0" xfId="33" applyFont="1" applyAlignment="1">
      <alignment horizontal="left" vertical="center" wrapText="1"/>
    </xf>
    <xf numFmtId="170" fontId="23" fillId="0" borderId="0" xfId="47" applyNumberFormat="1" applyAlignment="1">
      <alignment vertical="center" wrapText="1"/>
    </xf>
    <xf numFmtId="0" fontId="39" fillId="0" borderId="0" xfId="47" applyFont="1" applyAlignment="1">
      <alignment vertical="center" wrapText="1"/>
    </xf>
    <xf numFmtId="9" fontId="29" fillId="6" borderId="0" xfId="46" applyNumberFormat="1" applyFont="1" applyFill="1" applyAlignment="1">
      <alignment horizontal="center"/>
    </xf>
    <xf numFmtId="170" fontId="22" fillId="4" borderId="0" xfId="47" applyNumberFormat="1" applyFont="1" applyFill="1" applyAlignment="1">
      <alignment horizontal="right" vertical="center" wrapText="1"/>
    </xf>
    <xf numFmtId="0" fontId="35" fillId="0" borderId="0" xfId="47" applyFont="1" applyAlignment="1">
      <alignment horizontal="center" vertical="center" wrapText="1"/>
    </xf>
    <xf numFmtId="170" fontId="22" fillId="4" borderId="0" xfId="47" applyNumberFormat="1" applyFont="1" applyFill="1" applyAlignment="1">
      <alignment horizontal="right" vertical="center" wrapText="1"/>
    </xf>
    <xf numFmtId="0" fontId="35" fillId="0" borderId="0" xfId="47" applyFont="1" applyAlignment="1">
      <alignment horizontal="center" vertical="center" wrapText="1"/>
    </xf>
    <xf numFmtId="172" fontId="32" fillId="4" borderId="22" xfId="47" applyNumberFormat="1" applyFont="1" applyFill="1" applyBorder="1" applyAlignment="1">
      <alignment horizontal="center" vertical="center" wrapText="1"/>
    </xf>
    <xf numFmtId="169" fontId="32" fillId="4" borderId="53" xfId="47" applyNumberFormat="1" applyFont="1" applyFill="1" applyBorder="1" applyAlignment="1">
      <alignment horizontal="center" vertical="center" wrapText="1"/>
    </xf>
    <xf numFmtId="10" fontId="32" fillId="6" borderId="47" xfId="59" applyNumberFormat="1" applyFont="1" applyFill="1" applyBorder="1" applyAlignment="1">
      <alignment horizontal="center" vertical="center" wrapText="1"/>
    </xf>
    <xf numFmtId="0" fontId="22" fillId="0" borderId="0" xfId="47" applyFont="1" applyFill="1" applyAlignment="1">
      <alignment vertical="center" wrapText="1"/>
    </xf>
    <xf numFmtId="168" fontId="36" fillId="8" borderId="18" xfId="47" applyNumberFormat="1" applyFont="1" applyFill="1" applyBorder="1" applyAlignment="1">
      <alignment horizontal="right" vertical="center" wrapText="1"/>
    </xf>
    <xf numFmtId="173" fontId="36" fillId="8" borderId="9" xfId="47" applyNumberFormat="1" applyFont="1" applyFill="1" applyBorder="1" applyAlignment="1">
      <alignment vertical="center" wrapText="1"/>
    </xf>
    <xf numFmtId="170" fontId="10" fillId="8" borderId="0" xfId="47" applyNumberFormat="1" applyFont="1" applyFill="1" applyAlignment="1">
      <alignment horizontal="center" vertical="center" wrapText="1"/>
    </xf>
    <xf numFmtId="0" fontId="22" fillId="0" borderId="0" xfId="46" applyFont="1" applyAlignment="1">
      <alignment horizontal="center" vertical="center" wrapText="1"/>
    </xf>
    <xf numFmtId="0" fontId="5" fillId="0" borderId="0" xfId="47" applyFont="1" applyAlignment="1">
      <alignment horizontal="right" wrapText="1"/>
    </xf>
    <xf numFmtId="0" fontId="28" fillId="0" borderId="0" xfId="47" applyFont="1" applyAlignment="1">
      <alignment horizontal="right" vertical="center" wrapText="1"/>
    </xf>
    <xf numFmtId="0" fontId="28" fillId="0" borderId="0" xfId="47" applyFont="1" applyAlignment="1">
      <alignment horizontal="right" wrapText="1"/>
    </xf>
    <xf numFmtId="0" fontId="24" fillId="0" borderId="0" xfId="46" applyFont="1" applyAlignment="1">
      <alignment horizontal="left" vertical="center" wrapText="1" indent="1"/>
    </xf>
    <xf numFmtId="0" fontId="25" fillId="0" borderId="0" xfId="46" applyFont="1" applyAlignment="1">
      <alignment horizontal="left" vertical="center" wrapText="1" indent="1"/>
    </xf>
    <xf numFmtId="0" fontId="27" fillId="0" borderId="0" xfId="46" applyFont="1" applyAlignment="1">
      <alignment horizontal="center" vertical="center"/>
    </xf>
    <xf numFmtId="0" fontId="34" fillId="0" borderId="0" xfId="47" applyFont="1" applyAlignment="1">
      <alignment horizontal="right" vertical="center" wrapText="1"/>
    </xf>
    <xf numFmtId="0" fontId="35" fillId="0" borderId="0" xfId="47" applyFont="1" applyAlignment="1">
      <alignment horizontal="center" vertical="center" wrapText="1"/>
    </xf>
    <xf numFmtId="0" fontId="30" fillId="0" borderId="32" xfId="47" applyFont="1" applyBorder="1" applyAlignment="1">
      <alignment horizontal="center" vertical="center" wrapText="1"/>
    </xf>
    <xf numFmtId="0" fontId="30" fillId="0" borderId="2" xfId="47" applyFont="1" applyBorder="1" applyAlignment="1">
      <alignment horizontal="center" vertical="center" wrapText="1"/>
    </xf>
    <xf numFmtId="0" fontId="30" fillId="0" borderId="24" xfId="47" applyFont="1" applyBorder="1" applyAlignment="1">
      <alignment horizontal="center" vertical="center" wrapText="1"/>
    </xf>
    <xf numFmtId="0" fontId="30" fillId="0" borderId="7" xfId="47" applyFont="1" applyBorder="1" applyAlignment="1">
      <alignment horizontal="center" vertical="center" wrapText="1"/>
    </xf>
    <xf numFmtId="0" fontId="30" fillId="0" borderId="25" xfId="47" applyFont="1" applyBorder="1" applyAlignment="1">
      <alignment horizontal="center" vertical="center" wrapText="1"/>
    </xf>
    <xf numFmtId="0" fontId="30" fillId="0" borderId="5" xfId="47" applyFont="1" applyBorder="1" applyAlignment="1">
      <alignment horizontal="center" vertical="center" wrapText="1"/>
    </xf>
    <xf numFmtId="0" fontId="30" fillId="0" borderId="26" xfId="47" applyFont="1" applyBorder="1" applyAlignment="1">
      <alignment horizontal="center" vertical="center" wrapText="1"/>
    </xf>
    <xf numFmtId="0" fontId="30" fillId="0" borderId="52" xfId="47" applyFont="1" applyBorder="1" applyAlignment="1">
      <alignment horizontal="center" vertical="center" wrapText="1"/>
    </xf>
    <xf numFmtId="0" fontId="30" fillId="0" borderId="37" xfId="47" applyFont="1" applyBorder="1" applyAlignment="1">
      <alignment horizontal="center" vertical="center" wrapText="1"/>
    </xf>
    <xf numFmtId="0" fontId="30" fillId="0" borderId="40" xfId="47" applyFont="1" applyBorder="1" applyAlignment="1">
      <alignment horizontal="center" vertical="center" wrapText="1"/>
    </xf>
    <xf numFmtId="170" fontId="19" fillId="0" borderId="37" xfId="47" applyNumberFormat="1" applyFont="1" applyBorder="1" applyAlignment="1">
      <alignment horizontal="center" vertical="center" wrapText="1"/>
    </xf>
    <xf numFmtId="170" fontId="19" fillId="0" borderId="40" xfId="47" applyNumberFormat="1" applyFont="1" applyBorder="1" applyAlignment="1">
      <alignment horizontal="center" vertical="center" wrapText="1"/>
    </xf>
    <xf numFmtId="0" fontId="30" fillId="0" borderId="31" xfId="47" applyFont="1" applyBorder="1" applyAlignment="1">
      <alignment horizontal="center" vertical="center" wrapText="1"/>
    </xf>
    <xf numFmtId="0" fontId="30" fillId="0" borderId="41" xfId="47" applyFont="1" applyBorder="1" applyAlignment="1">
      <alignment horizontal="center" vertical="center" wrapText="1"/>
    </xf>
    <xf numFmtId="0" fontId="31" fillId="0" borderId="11" xfId="47" applyFont="1" applyBorder="1" applyAlignment="1">
      <alignment horizontal="center" vertical="center" wrapText="1"/>
    </xf>
    <xf numFmtId="0" fontId="31" fillId="0" borderId="1" xfId="47" applyFont="1" applyBorder="1" applyAlignment="1">
      <alignment horizontal="center" vertical="center" wrapText="1"/>
    </xf>
    <xf numFmtId="170" fontId="22" fillId="4" borderId="24" xfId="47" applyNumberFormat="1" applyFont="1" applyFill="1" applyBorder="1" applyAlignment="1">
      <alignment horizontal="right" vertical="center" wrapText="1"/>
    </xf>
    <xf numFmtId="170" fontId="22" fillId="4" borderId="0" xfId="47" applyNumberFormat="1" applyFont="1" applyFill="1" applyAlignment="1">
      <alignment horizontal="right" vertical="center" wrapText="1"/>
    </xf>
    <xf numFmtId="0" fontId="38" fillId="0" borderId="0" xfId="49" applyFont="1" applyAlignment="1">
      <alignment horizontal="left" vertical="center" wrapText="1"/>
    </xf>
    <xf numFmtId="0" fontId="37" fillId="0" borderId="0" xfId="49" applyFont="1" applyAlignment="1">
      <alignment horizontal="left" vertical="center" wrapText="1"/>
    </xf>
    <xf numFmtId="0" fontId="30" fillId="0" borderId="35" xfId="47" applyFont="1" applyBorder="1" applyAlignment="1">
      <alignment horizontal="center" vertical="center" wrapText="1"/>
    </xf>
    <xf numFmtId="0" fontId="30" fillId="0" borderId="38" xfId="47" applyFont="1" applyBorder="1" applyAlignment="1">
      <alignment horizontal="center" vertical="center" wrapText="1"/>
    </xf>
    <xf numFmtId="0" fontId="30" fillId="0" borderId="36" xfId="47" applyFont="1" applyBorder="1" applyAlignment="1">
      <alignment horizontal="center" vertical="center" wrapText="1"/>
    </xf>
    <xf numFmtId="0" fontId="30" fillId="0" borderId="39" xfId="47" applyFont="1" applyBorder="1" applyAlignment="1">
      <alignment horizontal="center" vertical="center" wrapText="1"/>
    </xf>
  </cellXfs>
  <cellStyles count="62">
    <cellStyle name="Comma 2" xfId="25"/>
    <cellStyle name="Comma 2 2" xfId="10"/>
    <cellStyle name="Comma 2 4 2" xfId="29"/>
    <cellStyle name="Comma 3" xfId="11"/>
    <cellStyle name="Comma 5 4" xfId="39"/>
    <cellStyle name="Comma 8" xfId="4"/>
    <cellStyle name="Comma 82 2" xfId="37"/>
    <cellStyle name="Currency 2" xfId="58"/>
    <cellStyle name="Normal 11" xfId="3"/>
    <cellStyle name="Normal 11 10" xfId="5"/>
    <cellStyle name="Normal 2" xfId="24"/>
    <cellStyle name="Normal 3" xfId="49"/>
    <cellStyle name="Percent 2 2 3" xfId="36"/>
    <cellStyle name="Percent 6 8" xfId="35"/>
    <cellStyle name="Standard 8" xfId="20"/>
    <cellStyle name="Standard 8 68" xfId="15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Обычный" xfId="0" builtinId="0"/>
    <cellStyle name="Обычный 10" xfId="46"/>
    <cellStyle name="Обычный 102 2" xfId="6"/>
    <cellStyle name="Обычный 12 2 3" xfId="26"/>
    <cellStyle name="Обычный 12 2 3 4" xfId="38"/>
    <cellStyle name="Обычный 16 6" xfId="16"/>
    <cellStyle name="Обычный 17 3 3" xfId="8"/>
    <cellStyle name="Обычный 2" xfId="1"/>
    <cellStyle name="Обычный 2 15 2" xfId="34"/>
    <cellStyle name="Обычный 2 2 10" xfId="33"/>
    <cellStyle name="Обычный 2 2 2" xfId="2"/>
    <cellStyle name="Обычный 2 2 2 2 4" xfId="30"/>
    <cellStyle name="Обычный 2 3 2 6" xfId="9"/>
    <cellStyle name="Обычный 2 4 2 2" xfId="13"/>
    <cellStyle name="Обычный 2 4 2 2 2" xfId="14"/>
    <cellStyle name="Обычный 2 6 2 2" xfId="21"/>
    <cellStyle name="Обычный 3" xfId="60"/>
    <cellStyle name="Обычный 3 2 3 3" xfId="12"/>
    <cellStyle name="Обычный 3 4 3 2" xfId="27"/>
    <cellStyle name="Обычный 48" xfId="22"/>
    <cellStyle name="Обычный 48 3" xfId="23"/>
    <cellStyle name="Обычный 9 5" xfId="61"/>
    <cellStyle name="Обычный_01 Монолит(прав посчитанный)" xfId="48"/>
    <cellStyle name="Обычный_Ед монолит для  А Родивилова" xfId="47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Процентный" xfId="59" builtinId="5"/>
    <cellStyle name="Процентный 7 6" xfId="32"/>
    <cellStyle name="Финансовый 2 3 2 2 2" xfId="17"/>
    <cellStyle name="Финансовый 2 3 2 2 2 8" xfId="19"/>
    <cellStyle name="Финансовый 2 3 2 2 3" xfId="18"/>
    <cellStyle name="Финансовый 20 6" xfId="31"/>
    <cellStyle name="Финансовый 3 2 5" xfId="28"/>
    <cellStyle name="Финансовый 42 2" xfId="7"/>
  </cellStyles>
  <dxfs count="0"/>
  <tableStyles count="0" defaultTableStyle="TableStyleMedium2" defaultPivotStyle="PivotStyleLight16"/>
  <colors>
    <mruColors>
      <color rgb="FF0033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vkuznetsov\Local%20Settings\Temporary%20Internet%20Files\OLK46\ra%2006-21%20sb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5\90.%20&#1050;&#1072;&#1089;&#1090;&#1072;&#1085;&#1072;&#1077;&#1074;&#1089;&#1082;&#1072;&#1103;%20&#1091;&#1083;.,%20&#1074;&#1083;.16\&#1050;&#1072;&#1089;&#1090;&#1072;&#1085;&#1072;&#1077;&#1074;&#1089;&#1082;&#1072;&#1103;%20&#1091;&#1083;.%2024.08.06%20&#1073;&#1077;&#1079;%20&#1086;&#1090;&#1076;&#1077;&#1083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4;&#1077;&#1087;&#1072;&#1088;&#1090;&#1072;&#1084;&#1077;&#1085;&#1090;%20&#1088;&#1072;&#1079;&#1074;&#1080;&#1090;&#1080;&#1103;%20&#1087;&#1088;&#1086;&#1077;&#1082;&#1090;&#1086;&#1074;\00%20&#1041;&#1070;&#1044;&#1046;&#1045;&#1058;&#1067;%20&#1048;%20&#1043;&#1056;&#1040;&#1060;&#1048;&#1050;&#1048;\&#1053;&#1072;&#1093;&#1080;&#1084;&#1086;&#1074;&#1086;\&#1040;&#1050;-040610-&#1041;&#1102;&#1076;&#1078;&#1077;&#1090;%20&#1053;&#1072;&#1093;&#1080;&#1084;&#1086;&#1074;&#108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.abs\&#1042;&#1088;&#1077;&#1084;&#1077;&#1085;&#1085;&#1072;&#1103;\&#1056;&#1072;&#1089;&#1095;&#1077;&#1090;-1%20&#1076;&#1086;&#1073;&#1072;&#1074;&#1082;&#1072;%20&#1048;&#1074;&#1072;&#1085;&#1072;%20&#1060;&#1088;&#1072;&#1085;&#1082;&#1086;%205-05-2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\10.%20&#1052;&#1050;%204\&#1044;&#1072;&#1085;&#1085;&#1099;&#1077;%20&#1087;&#1086;%20&#1087;&#1088;&#1086;&#1077;&#1082;&#1090;&#1091;%20&#1085;&#1072;%20&#1089;&#1090;&#1086;&#1088;&#1086;&#1085;&#1091;%206,1&#1084;&#1083;&#108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edis-fs01\vedismain\&#1044;&#1077;&#1087;&#1072;&#1088;&#1090;&#1072;&#1084;&#1077;&#1085;&#1090;%20&#1088;&#1072;&#1079;&#1074;&#1080;&#1090;&#1080;&#1103;%20&#1087;&#1088;&#1086;&#1077;&#1082;&#1090;&#1086;&#1074;\00%20&#1041;&#1070;&#1044;&#1046;&#1045;&#1058;&#1067;%20&#1048;%20&#1043;&#1056;&#1040;&#1060;&#1048;&#1050;&#1048;\&#1040;&#1083;&#1077;&#1082;&#1089;&#1077;&#1077;&#1074;&#1086;\&#1040;&#1088;&#1093;&#1080;&#1074;%20&#1073;&#1102;&#1076;&#1078;&#1077;&#1090;&#1086;&#1074;\MT-120610-%20&#1041;&#1102;&#1076;&#1078;&#1077;&#1090;%20&#1040;&#1083;&#1077;&#1082;&#1089;&#1077;&#1077;&#1074;&#108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\04.%20&#1041;.&#1054;&#1095;&#1072;&#1082;&#1086;&#1074;&#1089;&#1082;&#1072;&#1103;%20&#1076;&#1086;&#1084;.1\&#1050;&#1048;&#1061;\&#1055;&#1072;&#1085;&#1077;&#1083;&#1100;&#1085;&#1099;&#1081;%20&#1073;&#1102;&#1076;&#1078;&#1077;&#1090;%2001.03.0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Users\k.kolupaev\AppData\Local\Microsoft\Windows\Temporary%20Internet%20Files\Content.Outlook\1KOUEHUC\&#1057;&#1091;&#1097;&#1077;&#1089;&#1090;&#1074;&#1091;&#1102;&#1097;&#1080;&#1081;%20&#1089;&#1087;&#1088;&#1072;&#1074;&#1086;&#1095;&#1085;&#1080;&#1082;_&#1052;&#1072;&#1082;&#1072;&#1088;&#1086;&#1074;&#1072;%20&#1059;&#1069;_01%2003%2020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.abs\04.%20&#1041;.&#1054;&#1095;&#1072;&#1082;&#1086;&#1074;&#1089;&#1082;&#1072;&#1103;%20&#1076;&#1086;&#1084;.1\&#1050;&#1048;&#1061;\&#1069;&#1082;&#1089;&#1087;&#1083;&#1080;&#1082;&#1072;&#1094;&#1080;&#1103;%202809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in"/>
      <sheetName val="sqm"/>
      <sheetName val="budget"/>
    </sheetNames>
    <sheetDataSet>
      <sheetData sheetId="0">
        <row r="37">
          <cell r="D37">
            <v>-1045</v>
          </cell>
          <cell r="G37">
            <v>-114.31894788610002</v>
          </cell>
          <cell r="L37">
            <v>-274.26784948566569</v>
          </cell>
          <cell r="Q37">
            <v>372.96283774769938</v>
          </cell>
          <cell r="V37">
            <v>1458.7768559767899</v>
          </cell>
          <cell r="AA37">
            <v>1299.5805876591483</v>
          </cell>
          <cell r="AF37">
            <v>1261.8759977571119</v>
          </cell>
          <cell r="AK37">
            <v>1172.7564369022678</v>
          </cell>
          <cell r="AN37">
            <v>566.71863156500956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 Schedule"/>
      <sheetName val="Расчет дохода по аренде"/>
      <sheetName val="Cash Flow"/>
      <sheetName val="Assumptions"/>
      <sheetName val="График"/>
      <sheetName val="Бюджет"/>
      <sheetName val="Смета ул. Кастанаевская 16"/>
      <sheetName val="паркинг &quot;стена в грунте&quot;"/>
      <sheetName val="Площади"/>
      <sheetName val="кальк"/>
      <sheetName val="Баланс площадей"/>
      <sheetName val="Доходы"/>
      <sheetName val="INDIRECT CO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D3">
            <v>1</v>
          </cell>
          <cell r="E3">
            <v>1.0000000000000001E-17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авнение"/>
      <sheetName val="отклонения"/>
      <sheetName val="ТитЛист"/>
      <sheetName val="основной"/>
      <sheetName val="Графики"/>
      <sheetName val="Лист17"/>
      <sheetName val="Расходы"/>
      <sheetName val="СВОД(Руб)"/>
      <sheetName val="СВОД(Долл)"/>
      <sheetName val="Лист1"/>
      <sheetName val="Лист2"/>
      <sheetName val="Лист3"/>
      <sheetName val="Лист4"/>
      <sheetName val="Лист5"/>
      <sheetName val="Лист6"/>
      <sheetName val="Лист7"/>
      <sheetName val="Лист9"/>
      <sheetName val="Лист8"/>
      <sheetName val="Лист10"/>
      <sheetName val="Лист11"/>
      <sheetName val="Лист12"/>
      <sheetName val="Лист13"/>
      <sheetName val="Лист14"/>
      <sheetName val="Лист15"/>
      <sheetName val="Лист16"/>
      <sheetName val="Лист18"/>
      <sheetName val="БазаФакт"/>
      <sheetName val="00"/>
      <sheetName val="10"/>
      <sheetName val="15"/>
      <sheetName val="20"/>
      <sheetName val="25"/>
      <sheetName val="30"/>
      <sheetName val="40"/>
      <sheetName val="50"/>
      <sheetName val="60"/>
      <sheetName val="70"/>
      <sheetName val="80"/>
      <sheetName val="90"/>
      <sheetName val="99"/>
      <sheetName val="Продажи"/>
      <sheetName val="Гаражи"/>
      <sheetName val="ПГ"/>
      <sheetName val="CF"/>
      <sheetName val="корпуса"/>
      <sheetName val="ДанныеДляГрафиков"/>
      <sheetName val="Классификатор"/>
      <sheetName val="Сравнение с фактом"/>
      <sheetName val="Параметры"/>
      <sheetName val="кУ1"/>
      <sheetName val="ПараметрыФакта"/>
      <sheetName val="Массив"/>
    </sheetNames>
    <sheetDataSet>
      <sheetData sheetId="0" refreshError="1"/>
      <sheetData sheetId="1" refreshError="1"/>
      <sheetData sheetId="2" refreshError="1"/>
      <sheetData sheetId="3">
        <row r="3">
          <cell r="C3" t="str">
            <v>Нахимово (АК-35)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6">
          <cell r="C6">
            <v>30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2">
          <cell r="B2" t="str">
            <v>КОРПУС 1</v>
          </cell>
        </row>
      </sheetData>
      <sheetData sheetId="45" refreshError="1"/>
      <sheetData sheetId="46" refreshError="1"/>
      <sheetData sheetId="47" refreshError="1"/>
      <sheetData sheetId="48">
        <row r="2">
          <cell r="B2">
            <v>40340</v>
          </cell>
        </row>
        <row r="7">
          <cell r="E7" t="str">
            <v>Корпуса: Уровень 0</v>
          </cell>
        </row>
        <row r="8">
          <cell r="E8" t="str">
            <v>Корпуса: Уровень 1</v>
          </cell>
        </row>
        <row r="9">
          <cell r="E9" t="str">
            <v>Корпуса: Уровень 2</v>
          </cell>
        </row>
        <row r="10">
          <cell r="E10" t="str">
            <v>Корпуса: Уровень 3</v>
          </cell>
        </row>
        <row r="11">
          <cell r="E11" t="str">
            <v>Корпуса: Уровень 4</v>
          </cell>
        </row>
        <row r="12">
          <cell r="E12" t="str">
            <v>Корпуса: Уровень 5</v>
          </cell>
        </row>
      </sheetData>
      <sheetData sheetId="49">
        <row r="2">
          <cell r="B2" t="str">
            <v>00</v>
          </cell>
        </row>
      </sheetData>
      <sheetData sheetId="50">
        <row r="4">
          <cell r="J4" t="str">
            <v>AK</v>
          </cell>
        </row>
      </sheetData>
      <sheetData sheetId="5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ash Flow_весь проект"/>
      <sheetName val="АБСОЛЮТ"/>
      <sheetName val="СОЮЗ"/>
      <sheetName val="Городу за землю"/>
      <sheetName val="Доли"/>
      <sheetName val="Cost Schedule"/>
      <sheetName val="Revenue Schedule"/>
      <sheetName val="Cash Flow"/>
      <sheetName val="103_весь проект"/>
      <sheetName val="Cash Flow_Абсолют"/>
      <sheetName val="103_Абсолют"/>
      <sheetName val="Cash Flow_Союз"/>
      <sheetName val="103_Союз"/>
      <sheetName val="График"/>
      <sheetName val="Допущения"/>
      <sheetName val="Параметры"/>
    </sheetNames>
    <sheetDataSet>
      <sheetData sheetId="0">
        <row r="5">
          <cell r="G5">
            <v>0.4</v>
          </cell>
          <cell r="I5">
            <v>0.6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"/>
      <sheetName val="Площади"/>
      <sheetName val="данные"/>
      <sheetName val="Здания"/>
      <sheetName val="Текущее"/>
      <sheetName val="Девелопмент"/>
      <sheetName val="Лист3"/>
      <sheetName val="Assumptons"/>
      <sheetName val="Cash Flow_весь проект"/>
      <sheetName val="Assumptions"/>
    </sheetNames>
    <sheetDataSet>
      <sheetData sheetId="0"/>
      <sheetData sheetId="1"/>
      <sheetData sheetId="2"/>
      <sheetData sheetId="3"/>
      <sheetData sheetId="4">
        <row r="3">
          <cell r="K3">
            <v>0.16</v>
          </cell>
        </row>
      </sheetData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аражиСтруктураСебест"/>
      <sheetName val="Гаражи"/>
      <sheetName val="сравнение"/>
      <sheetName val="отклонения"/>
      <sheetName val="ТитЛист"/>
      <sheetName val="основной"/>
      <sheetName val="Графики"/>
      <sheetName val="Расходы"/>
      <sheetName val="СВОД(Руб)"/>
      <sheetName val="Лист3"/>
      <sheetName val="СВОД(Долл)"/>
      <sheetName val="БазаФакт"/>
      <sheetName val="00"/>
      <sheetName val="10"/>
      <sheetName val="15"/>
      <sheetName val="20"/>
      <sheetName val="25"/>
      <sheetName val="30"/>
      <sheetName val="40"/>
      <sheetName val="50"/>
      <sheetName val="60"/>
      <sheetName val="80"/>
      <sheetName val="70"/>
      <sheetName val="90"/>
      <sheetName val="99"/>
      <sheetName val="Продажи"/>
      <sheetName val="CF"/>
      <sheetName val="корпуса"/>
      <sheetName val="ДанныеДляГрафиков"/>
      <sheetName val="Классификатор"/>
      <sheetName val="Параметры"/>
      <sheetName val="кУ1"/>
      <sheetName val="Лист1"/>
      <sheetName val="ПараметрыФакта"/>
      <sheetName val="Массив"/>
      <sheetName val="факт проверочная"/>
      <sheetName val="Лис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B1" t="str">
            <v>Алексеево</v>
          </cell>
        </row>
      </sheetData>
      <sheetData sheetId="9"/>
      <sheetData sheetId="10">
        <row r="6">
          <cell r="C6">
            <v>30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">
          <cell r="B2" t="str">
            <v>КОРПУС 1</v>
          </cell>
          <cell r="C2">
            <v>1</v>
          </cell>
          <cell r="D2" t="str">
            <v>П44-Т</v>
          </cell>
          <cell r="E2">
            <v>15645.39452553408</v>
          </cell>
          <cell r="G2" t="str">
            <v>Весь проект без гаражей</v>
          </cell>
        </row>
        <row r="3">
          <cell r="B3" t="str">
            <v>КОРПУС 2</v>
          </cell>
          <cell r="C3">
            <v>2</v>
          </cell>
          <cell r="D3" t="str">
            <v>П44-Т</v>
          </cell>
          <cell r="E3">
            <v>31400.605474465916</v>
          </cell>
          <cell r="G3" t="str">
            <v>Весь проект без гаражей</v>
          </cell>
        </row>
        <row r="4">
          <cell r="B4" t="str">
            <v>Все Корпуса</v>
          </cell>
          <cell r="D4" t="str">
            <v>П44-Т</v>
          </cell>
          <cell r="E4">
            <v>47046</v>
          </cell>
          <cell r="G4" t="str">
            <v>Весь проект без гаражей</v>
          </cell>
        </row>
        <row r="5">
          <cell r="B5" t="str">
            <v>Все Гаражи</v>
          </cell>
          <cell r="D5" t="str">
            <v>П44-Т</v>
          </cell>
          <cell r="E5">
            <v>24600</v>
          </cell>
          <cell r="F5">
            <v>816</v>
          </cell>
          <cell r="G5" t="str">
            <v>Гаражи</v>
          </cell>
        </row>
        <row r="6">
          <cell r="B6" t="str">
            <v>Гараж надземный</v>
          </cell>
          <cell r="D6" t="str">
            <v>П44-Т</v>
          </cell>
          <cell r="G6" t="str">
            <v>Гаражи</v>
          </cell>
        </row>
        <row r="7">
          <cell r="B7" t="str">
            <v>Гараж подземный</v>
          </cell>
          <cell r="D7" t="str">
            <v>П44-Т</v>
          </cell>
          <cell r="F7">
            <v>816</v>
          </cell>
          <cell r="G7" t="str">
            <v>Гаражи</v>
          </cell>
        </row>
        <row r="8">
          <cell r="B8" t="str">
            <v>Квартиры</v>
          </cell>
          <cell r="D8" t="str">
            <v>П44-Т</v>
          </cell>
          <cell r="E8">
            <v>44780</v>
          </cell>
          <cell r="G8" t="str">
            <v>Весь проект без гаражей</v>
          </cell>
        </row>
        <row r="9">
          <cell r="B9" t="str">
            <v>ПСН</v>
          </cell>
          <cell r="D9" t="str">
            <v>П44-Т</v>
          </cell>
          <cell r="E9">
            <v>2266</v>
          </cell>
          <cell r="G9" t="str">
            <v>Весь проект без гаражей</v>
          </cell>
        </row>
        <row r="10">
          <cell r="B10" t="str">
            <v>Весь объект</v>
          </cell>
          <cell r="D10" t="str">
            <v>П44-Т</v>
          </cell>
          <cell r="E10">
            <v>47046</v>
          </cell>
          <cell r="G10" t="str">
            <v>Весь проект без гаражей</v>
          </cell>
        </row>
      </sheetData>
      <sheetData sheetId="28"/>
      <sheetData sheetId="29">
        <row r="2">
          <cell r="D2" t="str">
            <v>00</v>
          </cell>
        </row>
      </sheetData>
      <sheetData sheetId="30">
        <row r="2">
          <cell r="B2">
            <v>40351</v>
          </cell>
        </row>
      </sheetData>
      <sheetData sheetId="31">
        <row r="2">
          <cell r="B2" t="str">
            <v>00</v>
          </cell>
        </row>
        <row r="3">
          <cell r="B3" t="str">
            <v>10</v>
          </cell>
        </row>
        <row r="4">
          <cell r="B4" t="str">
            <v>15</v>
          </cell>
        </row>
        <row r="5">
          <cell r="B5" t="str">
            <v>20</v>
          </cell>
        </row>
        <row r="6">
          <cell r="B6" t="str">
            <v>25</v>
          </cell>
        </row>
        <row r="7">
          <cell r="B7" t="str">
            <v>30</v>
          </cell>
        </row>
        <row r="8">
          <cell r="B8" t="str">
            <v>40</v>
          </cell>
        </row>
        <row r="9">
          <cell r="B9" t="str">
            <v>50</v>
          </cell>
        </row>
        <row r="10">
          <cell r="B10" t="str">
            <v>60</v>
          </cell>
        </row>
        <row r="11">
          <cell r="B11" t="str">
            <v>70</v>
          </cell>
        </row>
        <row r="12">
          <cell r="B12" t="str">
            <v>80</v>
          </cell>
        </row>
        <row r="13">
          <cell r="B13" t="str">
            <v>90</v>
          </cell>
        </row>
        <row r="14">
          <cell r="B14" t="str">
            <v>99</v>
          </cell>
        </row>
        <row r="15">
          <cell r="B15">
            <v>100</v>
          </cell>
        </row>
      </sheetData>
      <sheetData sheetId="32"/>
      <sheetData sheetId="33">
        <row r="4">
          <cell r="J4" t="str">
            <v>AK</v>
          </cell>
          <cell r="K4">
            <v>40329</v>
          </cell>
        </row>
      </sheetData>
      <sheetData sheetId="34"/>
      <sheetData sheetId="35"/>
      <sheetData sheetId="3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Мощности"/>
      <sheetName val="цены1"/>
      <sheetName val="город1"/>
      <sheetName val="Бюджет1"/>
      <sheetName val="Удельные"/>
      <sheetName val="Расходы"/>
      <sheetName val="Доходы"/>
      <sheetName val="ЦенаМин"/>
      <sheetName val="Cash in"/>
      <sheetName val="корпуса"/>
      <sheetName val="СВОД(Долл)"/>
      <sheetName val="ПараметрыФакта"/>
      <sheetName val="кУ1"/>
    </sheetNames>
    <sheetDataSet>
      <sheetData sheetId="0"/>
      <sheetData sheetId="1"/>
      <sheetData sheetId="2"/>
      <sheetData sheetId="3"/>
      <sheetData sheetId="4">
        <row r="422">
          <cell r="X422">
            <v>1</v>
          </cell>
        </row>
        <row r="424">
          <cell r="X424">
            <v>1</v>
          </cell>
        </row>
      </sheetData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работка"/>
      <sheetName val="Новый"/>
    </sheetNames>
    <sheetDataSet>
      <sheetData sheetId="0"/>
      <sheetData sheetId="1">
        <row r="2">
          <cell r="A2" t="str">
            <v>классификатор</v>
          </cell>
        </row>
        <row r="3">
          <cell r="E3" t="str">
            <v>Статья ТЭО (новая) 2 уровень</v>
          </cell>
          <cell r="F3" t="str">
            <v>Статья ТЭО (новая) 1 уровень</v>
          </cell>
        </row>
        <row r="4">
          <cell r="A4" t="str">
            <v>00</v>
          </cell>
          <cell r="D4" t="str">
            <v>Управление Проектом</v>
          </cell>
          <cell r="E4" t="str">
            <v>Управление Проектом</v>
          </cell>
          <cell r="F4" t="str">
            <v>Управление Проектом</v>
          </cell>
        </row>
        <row r="5">
          <cell r="A5" t="str">
            <v>00.01</v>
          </cell>
          <cell r="B5" t="str">
            <v>00.01</v>
          </cell>
          <cell r="D5" t="str">
            <v>Услуги управления проектом</v>
          </cell>
          <cell r="E5" t="str">
            <v>Услуги управления проектом</v>
          </cell>
          <cell r="F5" t="str">
            <v>Управление Проектом</v>
          </cell>
        </row>
        <row r="6">
          <cell r="A6" t="str">
            <v>00.02</v>
          </cell>
          <cell r="B6" t="str">
            <v>00.02</v>
          </cell>
          <cell r="D6" t="str">
            <v>Услуги заказчика</v>
          </cell>
          <cell r="E6" t="str">
            <v>Услуги заказчика</v>
          </cell>
          <cell r="F6" t="str">
            <v>Управление Проектом</v>
          </cell>
        </row>
        <row r="7">
          <cell r="A7" t="str">
            <v>00.03</v>
          </cell>
          <cell r="B7" t="str">
            <v>00.03</v>
          </cell>
          <cell r="D7" t="str">
            <v>Услуги тех. надзора</v>
          </cell>
          <cell r="E7" t="str">
            <v>Услуги тех. надзора</v>
          </cell>
          <cell r="F7" t="str">
            <v>Управление Проектом</v>
          </cell>
        </row>
        <row r="8">
          <cell r="A8" t="str">
            <v>00.04</v>
          </cell>
          <cell r="B8" t="str">
            <v>00.04</v>
          </cell>
          <cell r="D8" t="str">
            <v>Авторский надзор</v>
          </cell>
          <cell r="E8" t="str">
            <v>Авторский надзор</v>
          </cell>
          <cell r="F8" t="str">
            <v>Управление Проектом</v>
          </cell>
        </row>
        <row r="9">
          <cell r="A9" t="str">
            <v>00.09</v>
          </cell>
          <cell r="B9" t="str">
            <v>00.09</v>
          </cell>
          <cell r="D9" t="str">
            <v>Прочее</v>
          </cell>
          <cell r="E9" t="str">
            <v>Прочее</v>
          </cell>
          <cell r="F9" t="str">
            <v>Управление Проектом</v>
          </cell>
        </row>
        <row r="10">
          <cell r="A10" t="str">
            <v>10</v>
          </cell>
          <cell r="D10" t="str">
            <v>Вхождение в проект</v>
          </cell>
          <cell r="E10" t="str">
            <v>Вхождение в проект</v>
          </cell>
          <cell r="F10" t="str">
            <v>Вхождение в проект</v>
          </cell>
        </row>
        <row r="11">
          <cell r="A11" t="str">
            <v>10.01</v>
          </cell>
          <cell r="B11" t="str">
            <v>10.01</v>
          </cell>
          <cell r="D11" t="str">
            <v>Выкуп ЗУ (собственность)</v>
          </cell>
          <cell r="E11" t="str">
            <v>Выкуп ЗУ (собственность)</v>
          </cell>
          <cell r="F11" t="str">
            <v>Вхождение в проект</v>
          </cell>
        </row>
        <row r="12">
          <cell r="A12" t="str">
            <v>10.02</v>
          </cell>
          <cell r="B12" t="str">
            <v>10.02</v>
          </cell>
          <cell r="D12" t="str">
            <v>Выкуп ЗУ (аренда)</v>
          </cell>
          <cell r="E12" t="str">
            <v>Выкуп ЗУ (аренда)</v>
          </cell>
          <cell r="F12" t="str">
            <v>Вхождение в проект</v>
          </cell>
        </row>
        <row r="13">
          <cell r="A13" t="str">
            <v>10.03</v>
          </cell>
          <cell r="B13" t="str">
            <v>10.03</v>
          </cell>
          <cell r="D13" t="str">
            <v>Выкуп доли в проекте</v>
          </cell>
          <cell r="E13" t="str">
            <v>Выкуп доли в проекте</v>
          </cell>
          <cell r="F13" t="str">
            <v>Вхождение в проект</v>
          </cell>
        </row>
        <row r="14">
          <cell r="A14" t="str">
            <v>10.04</v>
          </cell>
          <cell r="B14" t="str">
            <v>10.04</v>
          </cell>
          <cell r="D14" t="str">
            <v>Аукцион/ Инвестконтракт</v>
          </cell>
          <cell r="E14" t="str">
            <v>Аукцион/ Инвестконтракт</v>
          </cell>
          <cell r="F14" t="str">
            <v>Вхождение в проект</v>
          </cell>
        </row>
        <row r="15">
          <cell r="A15" t="str">
            <v>10.05</v>
          </cell>
          <cell r="B15" t="str">
            <v>10.05</v>
          </cell>
          <cell r="D15" t="str">
            <v>Уставные документы</v>
          </cell>
          <cell r="E15" t="str">
            <v>Уставные документы</v>
          </cell>
          <cell r="F15" t="str">
            <v>Вхождение в проект</v>
          </cell>
        </row>
        <row r="16">
          <cell r="A16" t="str">
            <v>10.06</v>
          </cell>
          <cell r="B16" t="str">
            <v>10.06</v>
          </cell>
          <cell r="D16" t="str">
            <v>Перебазирование</v>
          </cell>
          <cell r="E16" t="str">
            <v>Перебазирование</v>
          </cell>
          <cell r="F16" t="str">
            <v>Вхождение в проект</v>
          </cell>
        </row>
        <row r="17">
          <cell r="A17" t="str">
            <v>10.07</v>
          </cell>
          <cell r="B17" t="str">
            <v>10.07</v>
          </cell>
          <cell r="D17" t="str">
            <v>Покупка квартир для расселения</v>
          </cell>
          <cell r="E17" t="str">
            <v>Покупка квартир для расселения</v>
          </cell>
          <cell r="F17" t="str">
            <v>Вхождение в проект</v>
          </cell>
        </row>
        <row r="18">
          <cell r="A18" t="str">
            <v>10.08</v>
          </cell>
          <cell r="B18" t="str">
            <v>10.08</v>
          </cell>
          <cell r="D18" t="str">
            <v>Выкуп квартир</v>
          </cell>
          <cell r="E18" t="str">
            <v>Выкуп квартир</v>
          </cell>
          <cell r="F18" t="str">
            <v>Вхождение в проект</v>
          </cell>
        </row>
        <row r="19">
          <cell r="A19" t="str">
            <v>10.09</v>
          </cell>
          <cell r="B19" t="str">
            <v>10.09</v>
          </cell>
          <cell r="D19" t="str">
            <v>Покупка нежилых помещений для расселения</v>
          </cell>
          <cell r="E19" t="str">
            <v>Покупка нежилых помещений для расселения</v>
          </cell>
          <cell r="F19" t="str">
            <v>Вхождение в проект</v>
          </cell>
        </row>
        <row r="20">
          <cell r="A20" t="str">
            <v>10.10</v>
          </cell>
          <cell r="B20" t="str">
            <v>10.10</v>
          </cell>
          <cell r="D20" t="str">
            <v>Выкуп нежилых помещений</v>
          </cell>
          <cell r="E20" t="str">
            <v>Выкуп нежилых помещений</v>
          </cell>
          <cell r="F20" t="str">
            <v>Вхождение в проект</v>
          </cell>
        </row>
        <row r="21">
          <cell r="A21" t="str">
            <v>10.11</v>
          </cell>
          <cell r="B21" t="str">
            <v>10.11</v>
          </cell>
          <cell r="D21" t="str">
            <v>Выкуп здания/сооружения (собственность)</v>
          </cell>
          <cell r="E21" t="str">
            <v>Выкуп здания/сооружения (собственность)</v>
          </cell>
          <cell r="F21" t="str">
            <v>Вхождение в проект</v>
          </cell>
        </row>
        <row r="22">
          <cell r="A22" t="str">
            <v>10.12</v>
          </cell>
          <cell r="B22" t="str">
            <v>10.12</v>
          </cell>
          <cell r="D22" t="str">
            <v>Выкуп здания/сооружения (аренда)</v>
          </cell>
          <cell r="E22" t="str">
            <v>Выкуп здания/сооружения (аренда)</v>
          </cell>
          <cell r="F22" t="str">
            <v>Вхождение в проект</v>
          </cell>
        </row>
        <row r="23">
          <cell r="A23" t="str">
            <v>10.13</v>
          </cell>
          <cell r="B23" t="str">
            <v>10.13</v>
          </cell>
          <cell r="D23" t="str">
            <v>Вхождение в проект</v>
          </cell>
          <cell r="E23" t="str">
            <v>Вхождение в проект</v>
          </cell>
          <cell r="F23" t="str">
            <v>Вхождение в проект</v>
          </cell>
        </row>
        <row r="24">
          <cell r="A24" t="str">
            <v>15</v>
          </cell>
          <cell r="D24" t="str">
            <v>Доля города</v>
          </cell>
          <cell r="E24" t="str">
            <v>Доля города</v>
          </cell>
          <cell r="F24" t="str">
            <v>Доля города</v>
          </cell>
        </row>
        <row r="25">
          <cell r="A25" t="str">
            <v>15.01</v>
          </cell>
          <cell r="B25" t="str">
            <v>15.01</v>
          </cell>
          <cell r="D25" t="str">
            <v>Выкуп доли города (администрации)</v>
          </cell>
          <cell r="E25" t="str">
            <v>Выкуп доли города (администрации)</v>
          </cell>
          <cell r="F25" t="str">
            <v>Доля города</v>
          </cell>
        </row>
        <row r="26">
          <cell r="A26" t="str">
            <v>15.03</v>
          </cell>
          <cell r="B26" t="str">
            <v>15.03</v>
          </cell>
          <cell r="D26" t="str">
            <v>Выплаты администрации</v>
          </cell>
          <cell r="E26" t="str">
            <v>Выплаты администрации</v>
          </cell>
          <cell r="F26" t="str">
            <v>Доля города</v>
          </cell>
        </row>
        <row r="27">
          <cell r="A27" t="str">
            <v>20</v>
          </cell>
          <cell r="D27" t="str">
            <v>Предпроектные работы</v>
          </cell>
          <cell r="E27" t="str">
            <v>Предпроектные работы</v>
          </cell>
          <cell r="F27" t="str">
            <v>Предпроектные работы</v>
          </cell>
        </row>
        <row r="28">
          <cell r="A28" t="str">
            <v>20.01</v>
          </cell>
          <cell r="B28" t="str">
            <v>20.01</v>
          </cell>
          <cell r="D28" t="str">
            <v>Концепция</v>
          </cell>
          <cell r="E28" t="str">
            <v>Концепция</v>
          </cell>
          <cell r="F28" t="str">
            <v>Предпроектные работы</v>
          </cell>
        </row>
        <row r="29">
          <cell r="A29" t="str">
            <v>20.01.01</v>
          </cell>
          <cell r="C29" t="str">
            <v>20.01.01</v>
          </cell>
          <cell r="D29" t="str">
            <v>Планировочная концепция (мастерплан)</v>
          </cell>
          <cell r="E29" t="str">
            <v>Концепция</v>
          </cell>
          <cell r="F29" t="str">
            <v>Предпроектные работы</v>
          </cell>
        </row>
        <row r="30">
          <cell r="A30" t="str">
            <v>20.01.02</v>
          </cell>
          <cell r="C30" t="str">
            <v>20.01.02</v>
          </cell>
          <cell r="D30" t="str">
            <v>Ландшафтная концепция</v>
          </cell>
          <cell r="E30" t="str">
            <v>Концепция</v>
          </cell>
          <cell r="F30" t="str">
            <v>Предпроектные работы</v>
          </cell>
        </row>
        <row r="31">
          <cell r="A31" t="str">
            <v>20.01.03</v>
          </cell>
          <cell r="C31" t="str">
            <v>20.01.03</v>
          </cell>
          <cell r="D31" t="str">
            <v>Архитектурная концепция</v>
          </cell>
          <cell r="E31" t="str">
            <v>Концепция</v>
          </cell>
          <cell r="F31" t="str">
            <v>Предпроектные работы</v>
          </cell>
        </row>
        <row r="32">
          <cell r="A32" t="str">
            <v>20.01.04</v>
          </cell>
          <cell r="C32" t="str">
            <v>20.01.04</v>
          </cell>
          <cell r="D32" t="str">
            <v>Согласования, консультации</v>
          </cell>
          <cell r="E32" t="str">
            <v>Концепция</v>
          </cell>
          <cell r="F32" t="str">
            <v>Предпроектные работы</v>
          </cell>
        </row>
        <row r="33">
          <cell r="A33" t="str">
            <v>20.01.05</v>
          </cell>
          <cell r="C33" t="str">
            <v>20.01.05</v>
          </cell>
          <cell r="D33" t="str">
            <v>Отделка квартир и МОП</v>
          </cell>
          <cell r="E33" t="str">
            <v>Концепция</v>
          </cell>
          <cell r="F33" t="str">
            <v>Предпроектные работы</v>
          </cell>
        </row>
        <row r="34">
          <cell r="A34" t="str">
            <v>20.01.90</v>
          </cell>
          <cell r="C34" t="str">
            <v>20.01.90</v>
          </cell>
          <cell r="D34" t="str">
            <v>Разработка коммерческой концепции</v>
          </cell>
          <cell r="E34" t="str">
            <v>Концепция</v>
          </cell>
          <cell r="F34" t="str">
            <v>Предпроектные работы</v>
          </cell>
        </row>
        <row r="35">
          <cell r="A35" t="str">
            <v>20.02</v>
          </cell>
          <cell r="B35" t="str">
            <v>20.02</v>
          </cell>
          <cell r="D35" t="str">
            <v>Инженерно-изыскательские работы</v>
          </cell>
          <cell r="E35" t="str">
            <v>Инженерно-изыскательские работы</v>
          </cell>
          <cell r="F35" t="str">
            <v>Предпроектные работы</v>
          </cell>
        </row>
        <row r="36">
          <cell r="A36" t="str">
            <v>20.02.01</v>
          </cell>
          <cell r="C36" t="str">
            <v>20.02.01</v>
          </cell>
          <cell r="D36" t="str">
            <v>Инженерно-геодезические изыскания</v>
          </cell>
          <cell r="E36" t="str">
            <v>Инженерно-изыскательские работы</v>
          </cell>
          <cell r="F36" t="str">
            <v>Предпроектные работы</v>
          </cell>
        </row>
        <row r="37">
          <cell r="A37" t="str">
            <v>20.02.02</v>
          </cell>
          <cell r="C37" t="str">
            <v>20.02.02</v>
          </cell>
          <cell r="D37" t="str">
            <v>Инженерно-экологические изыскания</v>
          </cell>
          <cell r="E37" t="str">
            <v>Инженерно-изыскательские работы</v>
          </cell>
          <cell r="F37" t="str">
            <v>Предпроектные работы</v>
          </cell>
        </row>
        <row r="38">
          <cell r="A38" t="str">
            <v>20.02.03</v>
          </cell>
          <cell r="C38" t="str">
            <v>20.02.03</v>
          </cell>
          <cell r="D38" t="str">
            <v>Инженерно-геологические изыскания (и из-ние карстовых образований при необходимости)</v>
          </cell>
          <cell r="E38" t="str">
            <v>Инженерно-изыскательские работы</v>
          </cell>
          <cell r="F38" t="str">
            <v>Предпроектные работы</v>
          </cell>
        </row>
        <row r="39">
          <cell r="A39" t="str">
            <v>20.02.04</v>
          </cell>
          <cell r="C39" t="str">
            <v>20.02.04</v>
          </cell>
          <cell r="D39" t="str">
            <v xml:space="preserve">Гидрологические изыскания </v>
          </cell>
          <cell r="E39" t="str">
            <v>Инженерно-изыскательские работы</v>
          </cell>
          <cell r="F39" t="str">
            <v>Предпроектные работы</v>
          </cell>
        </row>
        <row r="40">
          <cell r="A40" t="str">
            <v>20.02.05</v>
          </cell>
          <cell r="C40" t="str">
            <v>20.02.05</v>
          </cell>
          <cell r="D40" t="str">
            <v>Радио и бактериологическое осбледование грунтов</v>
          </cell>
          <cell r="E40" t="str">
            <v>Инженерно-изыскательские работы</v>
          </cell>
          <cell r="F40" t="str">
            <v>Предпроектные работы</v>
          </cell>
        </row>
        <row r="41">
          <cell r="A41" t="str">
            <v>20.02.06</v>
          </cell>
          <cell r="C41" t="str">
            <v>20.02.06</v>
          </cell>
          <cell r="D41" t="str">
            <v>Мониторинговые и гидрогеологические  работы (в случае необходимости)</v>
          </cell>
          <cell r="E41" t="str">
            <v>Инженерно-изыскательские работы</v>
          </cell>
          <cell r="F41" t="str">
            <v>Предпроектные работы</v>
          </cell>
        </row>
        <row r="42">
          <cell r="A42" t="str">
            <v>20.02.07</v>
          </cell>
          <cell r="C42" t="str">
            <v>20.02.07</v>
          </cell>
          <cell r="D42" t="str">
            <v>Археологические изыскания</v>
          </cell>
          <cell r="E42" t="str">
            <v>Инженерно-изыскательские работы</v>
          </cell>
          <cell r="F42" t="str">
            <v>Предпроектные работы</v>
          </cell>
        </row>
        <row r="43">
          <cell r="A43" t="str">
            <v>20.02.08</v>
          </cell>
          <cell r="C43" t="str">
            <v>20.02.08</v>
          </cell>
          <cell r="D43" t="str">
            <v xml:space="preserve">Разработка проекта рекультивации земельного участка </v>
          </cell>
          <cell r="E43" t="str">
            <v>Инженерно-изыскательские работы</v>
          </cell>
          <cell r="F43" t="str">
            <v>Предпроектные работы</v>
          </cell>
        </row>
        <row r="44">
          <cell r="A44" t="str">
            <v>20.02.09</v>
          </cell>
          <cell r="C44" t="str">
            <v>20.02.09</v>
          </cell>
          <cell r="D44" t="str">
            <v xml:space="preserve">Геодезические работы по выносу в натуру границ земельного участка </v>
          </cell>
          <cell r="E44" t="str">
            <v>Инженерно-изыскательские работы</v>
          </cell>
          <cell r="F44" t="str">
            <v>Предпроектные работы</v>
          </cell>
        </row>
        <row r="45">
          <cell r="A45" t="str">
            <v>20.02.10</v>
          </cell>
          <cell r="C45" t="str">
            <v>20.02.10</v>
          </cell>
          <cell r="D45" t="str">
            <v>Маркшейдерские работы</v>
          </cell>
          <cell r="E45" t="str">
            <v>Инженерно-изыскательские работы</v>
          </cell>
          <cell r="F45" t="str">
            <v>Предпроектные работы</v>
          </cell>
        </row>
        <row r="46">
          <cell r="A46" t="str">
            <v>20.02.11</v>
          </cell>
          <cell r="C46" t="str">
            <v>20.02.11</v>
          </cell>
          <cell r="D46" t="str">
            <v>Вынос границ Полезных ископаемых в натуру (в случае их наличия на участке)</v>
          </cell>
          <cell r="E46" t="str">
            <v>Инженерно-изыскательские работы</v>
          </cell>
          <cell r="F46" t="str">
            <v>Предпроектные работы</v>
          </cell>
        </row>
        <row r="47">
          <cell r="A47" t="str">
            <v>20.02.12</v>
          </cell>
          <cell r="C47" t="str">
            <v>20.02.12</v>
          </cell>
          <cell r="D47" t="str">
            <v>Историко-культурные исследования</v>
          </cell>
          <cell r="E47" t="str">
            <v>Инженерно-изыскательские работы</v>
          </cell>
          <cell r="F47" t="str">
            <v>Предпроектные работы</v>
          </cell>
        </row>
        <row r="48">
          <cell r="A48" t="str">
            <v>20.02.13</v>
          </cell>
          <cell r="C48" t="str">
            <v>20.02.13</v>
          </cell>
          <cell r="D48" t="str">
            <v>Расчет инсоляции и режима освещенности</v>
          </cell>
          <cell r="E48" t="str">
            <v>Инженерно-изыскательские работы</v>
          </cell>
          <cell r="F48" t="str">
            <v>Предпроектные работы</v>
          </cell>
        </row>
        <row r="49">
          <cell r="A49" t="str">
            <v>20.02.14</v>
          </cell>
          <cell r="C49" t="str">
            <v>20.02.14</v>
          </cell>
          <cell r="D49" t="str">
            <v>Составление дендроплана и перечетной ведомости</v>
          </cell>
          <cell r="E49" t="str">
            <v>Инженерно-изыскательские работы</v>
          </cell>
          <cell r="F49" t="str">
            <v>Предпроектные работы</v>
          </cell>
        </row>
        <row r="50">
          <cell r="A50" t="str">
            <v>20.02.15</v>
          </cell>
          <cell r="C50" t="str">
            <v>20.02.15</v>
          </cell>
          <cell r="D50" t="str">
            <v>Обследование конструкций окружающих зданий/оценка зоны влияния нового строительства</v>
          </cell>
          <cell r="E50" t="str">
            <v>Инженерно-изыскательские работы</v>
          </cell>
          <cell r="F50" t="str">
            <v>Предпроектные работы</v>
          </cell>
        </row>
        <row r="51">
          <cell r="A51" t="str">
            <v>20.02.16</v>
          </cell>
          <cell r="C51" t="str">
            <v>20.02.16</v>
          </cell>
          <cell r="D51" t="str">
            <v>Ландшафтно-визуальный анализ</v>
          </cell>
          <cell r="E51" t="str">
            <v>Инженерно-изыскательские работы</v>
          </cell>
          <cell r="F51" t="str">
            <v>Предпроектные работы</v>
          </cell>
        </row>
        <row r="52">
          <cell r="A52" t="str">
            <v>20.02.90</v>
          </cell>
          <cell r="C52" t="str">
            <v>20.02.90</v>
          </cell>
          <cell r="D52" t="str">
            <v>Спец-обследования по необходимости</v>
          </cell>
          <cell r="E52" t="str">
            <v>Инженерно-изыскательские работы</v>
          </cell>
          <cell r="F52" t="str">
            <v>Предпроектные работы</v>
          </cell>
        </row>
        <row r="53">
          <cell r="A53" t="str">
            <v>25</v>
          </cell>
          <cell r="D53" t="str">
            <v>Согласования разрешения</v>
          </cell>
          <cell r="E53" t="str">
            <v>Согласования разрешения</v>
          </cell>
          <cell r="F53" t="str">
            <v>Согласования разрешения</v>
          </cell>
        </row>
        <row r="54">
          <cell r="A54" t="str">
            <v>25.01</v>
          </cell>
          <cell r="B54" t="str">
            <v>25.01</v>
          </cell>
          <cell r="D54" t="str">
            <v>Землеустроительные работы</v>
          </cell>
          <cell r="E54" t="str">
            <v>Землеустроительные работы</v>
          </cell>
          <cell r="F54" t="str">
            <v>Согласования разрешения</v>
          </cell>
        </row>
        <row r="55">
          <cell r="A55" t="str">
            <v>25.01.01</v>
          </cell>
          <cell r="C55" t="str">
            <v>25.01.01</v>
          </cell>
          <cell r="D55" t="str">
            <v>Сбор/подготовка комплекта документов (БТИ и т.д.) для ДАЗУ</v>
          </cell>
          <cell r="E55" t="str">
            <v>Землеустроительные работы</v>
          </cell>
          <cell r="F55" t="str">
            <v>Согласования разрешения</v>
          </cell>
        </row>
        <row r="56">
          <cell r="A56" t="str">
            <v>25.01.02</v>
          </cell>
          <cell r="C56" t="str">
            <v>25.01.02</v>
          </cell>
          <cell r="D56" t="str">
            <v>Выпуск и согласование межевого плана</v>
          </cell>
          <cell r="E56" t="str">
            <v>Землеустроительные работы</v>
          </cell>
          <cell r="F56" t="str">
            <v>Согласования разрешения</v>
          </cell>
        </row>
        <row r="57">
          <cell r="A57" t="str">
            <v>25.01.03</v>
          </cell>
          <cell r="C57" t="str">
            <v>25.01.03</v>
          </cell>
          <cell r="D57" t="str">
            <v>Распоряжения по землеустроительным работам</v>
          </cell>
          <cell r="E57" t="str">
            <v>Землеустроительные работы</v>
          </cell>
          <cell r="F57" t="str">
            <v>Согласования разрешения</v>
          </cell>
        </row>
        <row r="58">
          <cell r="A58" t="str">
            <v>25.01.04</v>
          </cell>
          <cell r="C58" t="str">
            <v>25.01.04</v>
          </cell>
          <cell r="D58" t="str">
            <v>Согласования/Заключения</v>
          </cell>
          <cell r="E58" t="str">
            <v>Землеустроительные работы</v>
          </cell>
          <cell r="F58" t="str">
            <v>Согласования разрешения</v>
          </cell>
        </row>
        <row r="59">
          <cell r="A59" t="str">
            <v>25.01.05</v>
          </cell>
          <cell r="C59" t="str">
            <v>25.01.05</v>
          </cell>
          <cell r="D59" t="str">
            <v>ДАЗУ / ДС</v>
          </cell>
          <cell r="E59" t="str">
            <v>Землеустроительные работы</v>
          </cell>
          <cell r="F59" t="str">
            <v>Согласования разрешения</v>
          </cell>
        </row>
        <row r="60">
          <cell r="A60" t="str">
            <v>25.01.06</v>
          </cell>
          <cell r="C60" t="str">
            <v>25.01.06</v>
          </cell>
          <cell r="D60" t="str">
            <v>Регистрация УФРС</v>
          </cell>
          <cell r="E60" t="str">
            <v>Землеустроительные работы</v>
          </cell>
          <cell r="F60" t="str">
            <v>Согласования разрешения</v>
          </cell>
        </row>
        <row r="61">
          <cell r="A61" t="str">
            <v>25.02</v>
          </cell>
          <cell r="B61" t="str">
            <v>25.02</v>
          </cell>
          <cell r="D61" t="str">
            <v>Регламент 1</v>
          </cell>
          <cell r="E61" t="str">
            <v>Регламент 1</v>
          </cell>
          <cell r="F61" t="str">
            <v>Согласования разрешения</v>
          </cell>
        </row>
        <row r="62">
          <cell r="A62" t="str">
            <v>25.02.01</v>
          </cell>
          <cell r="C62" t="str">
            <v>25.02.01</v>
          </cell>
          <cell r="D62" t="str">
            <v>Предпроектный буклет для регламентной комиссии</v>
          </cell>
          <cell r="E62" t="str">
            <v>Регламент 1</v>
          </cell>
          <cell r="F62" t="str">
            <v>Согласования разрешения</v>
          </cell>
        </row>
        <row r="63">
          <cell r="A63" t="str">
            <v>25.02.02</v>
          </cell>
          <cell r="C63" t="str">
            <v>25.02.02</v>
          </cell>
          <cell r="D63" t="str">
            <v>Согласования / заключения к регламентной комиссии</v>
          </cell>
          <cell r="E63" t="str">
            <v>Регламент 1</v>
          </cell>
          <cell r="F63" t="str">
            <v>Согласования разрешения</v>
          </cell>
        </row>
        <row r="64">
          <cell r="A64" t="str">
            <v>25.02.03</v>
          </cell>
          <cell r="C64" t="str">
            <v>25.02.03</v>
          </cell>
          <cell r="D64" t="str">
            <v>Регламентная комиссия</v>
          </cell>
          <cell r="E64" t="str">
            <v>Регламент 1</v>
          </cell>
          <cell r="F64" t="str">
            <v>Согласования разрешения</v>
          </cell>
        </row>
        <row r="65">
          <cell r="A65" t="str">
            <v>25.03</v>
          </cell>
          <cell r="B65" t="str">
            <v>25.03</v>
          </cell>
          <cell r="D65" t="str">
            <v>Проект планировки / проект межевания</v>
          </cell>
          <cell r="E65" t="str">
            <v>Проект планировки / проект межевания</v>
          </cell>
          <cell r="F65" t="str">
            <v>Согласования разрешения</v>
          </cell>
        </row>
        <row r="66">
          <cell r="A66" t="str">
            <v>25.03.01</v>
          </cell>
          <cell r="C66" t="str">
            <v>25.03.01</v>
          </cell>
          <cell r="D66" t="str">
            <v>Градпроработка - Обосновывающие материалы</v>
          </cell>
          <cell r="E66" t="str">
            <v>Проект планировки / проект межевания</v>
          </cell>
          <cell r="F66" t="str">
            <v>Согласования разрешения</v>
          </cell>
        </row>
        <row r="67">
          <cell r="A67" t="str">
            <v>25.03.02</v>
          </cell>
          <cell r="C67" t="str">
            <v>25.03.02</v>
          </cell>
          <cell r="D67" t="str">
            <v>Разделы ППT/ПМ</v>
          </cell>
          <cell r="E67" t="str">
            <v>Проект планировки / проект межевания</v>
          </cell>
          <cell r="F67" t="str">
            <v>Согласования разрешения</v>
          </cell>
        </row>
        <row r="68">
          <cell r="A68" t="str">
            <v>25.03.03</v>
          </cell>
          <cell r="C68" t="str">
            <v>25.03.03</v>
          </cell>
          <cell r="D68" t="str">
            <v>Согласования / заключения ППT/ПМ</v>
          </cell>
          <cell r="E68" t="str">
            <v>Проект планировки / проект межевания</v>
          </cell>
          <cell r="F68" t="str">
            <v>Согласования разрешения</v>
          </cell>
        </row>
        <row r="69">
          <cell r="A69" t="str">
            <v>25.03.04</v>
          </cell>
          <cell r="C69" t="str">
            <v>25.03.04</v>
          </cell>
          <cell r="D69" t="str">
            <v>Постановление Правительства по ППТ / ПМ</v>
          </cell>
          <cell r="E69" t="str">
            <v>Проект планировки / проект межевания</v>
          </cell>
          <cell r="F69" t="str">
            <v>Согласования разрешения</v>
          </cell>
        </row>
        <row r="70">
          <cell r="A70" t="str">
            <v>25.03.05</v>
          </cell>
          <cell r="C70" t="str">
            <v>25.03.05</v>
          </cell>
          <cell r="D70" t="str">
            <v>Публичные слушания</v>
          </cell>
          <cell r="E70" t="str">
            <v>Проект планировки / проект межевания</v>
          </cell>
          <cell r="F70" t="str">
            <v>Согласования разрешения</v>
          </cell>
        </row>
        <row r="71">
          <cell r="A71" t="str">
            <v>25.05</v>
          </cell>
          <cell r="B71" t="str">
            <v>25.05</v>
          </cell>
          <cell r="D71" t="str">
            <v>Постановление Правительства по проектированию и строительству</v>
          </cell>
          <cell r="E71" t="str">
            <v>Постановление Правительства по проектированию и строительству</v>
          </cell>
          <cell r="F71" t="str">
            <v>Согласования разрешения</v>
          </cell>
        </row>
        <row r="72">
          <cell r="A72" t="str">
            <v>25.05.01</v>
          </cell>
          <cell r="C72" t="str">
            <v>25.05.01</v>
          </cell>
          <cell r="D72" t="str">
            <v>Проект постановления по проектированию и строительству</v>
          </cell>
          <cell r="E72" t="str">
            <v>Постановление Правительства по проектированию и строительству</v>
          </cell>
          <cell r="F72" t="str">
            <v>Согласования разрешения</v>
          </cell>
        </row>
        <row r="73">
          <cell r="A73" t="str">
            <v>25.05.02</v>
          </cell>
          <cell r="C73" t="str">
            <v>25.05.02</v>
          </cell>
          <cell r="D73" t="str">
            <v>Согласование проекта постановления по проектированию и строительству</v>
          </cell>
          <cell r="E73" t="str">
            <v>Постановление Правительства по проектированию и строительству</v>
          </cell>
          <cell r="F73" t="str">
            <v>Согласования разрешения</v>
          </cell>
        </row>
        <row r="74">
          <cell r="A74" t="str">
            <v>25.05.03</v>
          </cell>
          <cell r="C74" t="str">
            <v>25.05.03</v>
          </cell>
          <cell r="D74" t="str">
            <v>Выпуск постановления по проектированию и строительству</v>
          </cell>
          <cell r="E74" t="str">
            <v>Постановление Правительства по проектированию и строительству</v>
          </cell>
          <cell r="F74" t="str">
            <v>Согласования разрешения</v>
          </cell>
        </row>
        <row r="75">
          <cell r="A75" t="str">
            <v>25.06</v>
          </cell>
          <cell r="B75" t="str">
            <v>25.06</v>
          </cell>
          <cell r="D75" t="str">
            <v>ГПЗУ</v>
          </cell>
          <cell r="E75" t="str">
            <v>ГПЗУ</v>
          </cell>
          <cell r="F75" t="str">
            <v>Согласования разрешения</v>
          </cell>
        </row>
        <row r="76">
          <cell r="A76" t="str">
            <v>25.06.01</v>
          </cell>
          <cell r="C76" t="str">
            <v>25.06.01</v>
          </cell>
          <cell r="D76" t="str">
            <v>Проект ГПЗУ</v>
          </cell>
          <cell r="E76" t="str">
            <v>ГПЗУ</v>
          </cell>
          <cell r="F76" t="str">
            <v>Согласования разрешения</v>
          </cell>
        </row>
        <row r="77">
          <cell r="A77" t="str">
            <v>25.06.02</v>
          </cell>
          <cell r="C77" t="str">
            <v>25.06.02</v>
          </cell>
          <cell r="D77" t="str">
            <v>Сбор документов для ГПЗУ</v>
          </cell>
          <cell r="E77" t="str">
            <v>ГПЗУ</v>
          </cell>
          <cell r="F77" t="str">
            <v>Согласования разрешения</v>
          </cell>
        </row>
        <row r="78">
          <cell r="A78" t="str">
            <v>25.06.03</v>
          </cell>
          <cell r="C78" t="str">
            <v>25.06.03</v>
          </cell>
          <cell r="D78" t="str">
            <v>ГПЗУ</v>
          </cell>
          <cell r="E78" t="str">
            <v>ГПЗУ</v>
          </cell>
          <cell r="F78" t="str">
            <v>Согласования разрешения</v>
          </cell>
        </row>
        <row r="79">
          <cell r="A79" t="str">
            <v>25.07</v>
          </cell>
          <cell r="B79" t="str">
            <v>25.07</v>
          </cell>
          <cell r="D79" t="str">
            <v>Градостроительная земельная комиссия</v>
          </cell>
          <cell r="E79" t="str">
            <v>Градостроительная земельная комиссия</v>
          </cell>
          <cell r="F79" t="str">
            <v>Согласования разрешения</v>
          </cell>
        </row>
        <row r="80">
          <cell r="A80" t="str">
            <v>25.07.01</v>
          </cell>
          <cell r="C80" t="str">
            <v>25.07.01</v>
          </cell>
          <cell r="D80" t="str">
            <v>Материалы ГЗК</v>
          </cell>
          <cell r="E80" t="str">
            <v>Градостроительная земельная комиссия</v>
          </cell>
          <cell r="F80" t="str">
            <v>Согласования разрешения</v>
          </cell>
        </row>
        <row r="81">
          <cell r="A81" t="str">
            <v>25.07.02</v>
          </cell>
          <cell r="C81" t="str">
            <v>25.07.02</v>
          </cell>
          <cell r="D81" t="str">
            <v>Рабочее расмотрение ГЗК</v>
          </cell>
          <cell r="E81" t="str">
            <v>Градостроительная земельная комиссия</v>
          </cell>
          <cell r="F81" t="str">
            <v>Согласования разрешения</v>
          </cell>
        </row>
        <row r="82">
          <cell r="A82" t="str">
            <v>25.07.03</v>
          </cell>
          <cell r="C82" t="str">
            <v>25.07.03</v>
          </cell>
          <cell r="D82" t="str">
            <v>Рассмотрение ГЗК</v>
          </cell>
          <cell r="E82" t="str">
            <v>Градостроительная земельная комиссия</v>
          </cell>
          <cell r="F82" t="str">
            <v>Согласования разрешения</v>
          </cell>
        </row>
        <row r="83">
          <cell r="A83" t="str">
            <v>25.07.04</v>
          </cell>
          <cell r="C83" t="str">
            <v>25.07.04</v>
          </cell>
          <cell r="D83" t="str">
            <v>Заключения органов исполнительной власти</v>
          </cell>
          <cell r="E83" t="str">
            <v>Градостроительная земельная комиссия</v>
          </cell>
          <cell r="F83" t="str">
            <v>Согласования разрешения</v>
          </cell>
        </row>
        <row r="84">
          <cell r="A84" t="str">
            <v>25.08</v>
          </cell>
          <cell r="B84" t="str">
            <v>25.08</v>
          </cell>
          <cell r="D84" t="str">
            <v>Утверждение архитектурно-градостроительного решения (Регламент 2)</v>
          </cell>
          <cell r="E84" t="str">
            <v>Утверждение архитектурно-градостроительного решения (Регламент 2)</v>
          </cell>
          <cell r="F84" t="str">
            <v>Согласования разрешения</v>
          </cell>
        </row>
        <row r="85">
          <cell r="A85" t="str">
            <v>25.08.01</v>
          </cell>
          <cell r="C85" t="str">
            <v>25.08.01</v>
          </cell>
          <cell r="D85" t="str">
            <v>Согласования / заключения</v>
          </cell>
          <cell r="E85" t="str">
            <v>Утверждение архитектурно-градостроительного решения (Регламент 2)</v>
          </cell>
          <cell r="F85" t="str">
            <v>Согласования разрешения</v>
          </cell>
        </row>
        <row r="86">
          <cell r="A86" t="str">
            <v>25.08.02</v>
          </cell>
          <cell r="C86" t="str">
            <v>25.08.02</v>
          </cell>
          <cell r="D86" t="str">
            <v>Регламентная комиссия</v>
          </cell>
          <cell r="E86" t="str">
            <v>Утверждение архитектурно-градостроительного решения (Регламент 2)</v>
          </cell>
          <cell r="F86" t="str">
            <v>Согласования разрешения</v>
          </cell>
        </row>
        <row r="87">
          <cell r="A87" t="str">
            <v>25.08.03</v>
          </cell>
          <cell r="C87" t="str">
            <v>25.08.03</v>
          </cell>
          <cell r="D87" t="str">
            <v>Свидетельство АГР</v>
          </cell>
          <cell r="E87" t="str">
            <v>Утверждение архитектурно-градостроительного решения (Регламент 2)</v>
          </cell>
          <cell r="F87" t="str">
            <v>Согласования разрешения</v>
          </cell>
        </row>
        <row r="88">
          <cell r="A88" t="str">
            <v>25.09</v>
          </cell>
          <cell r="B88" t="str">
            <v>25.09</v>
          </cell>
          <cell r="D88" t="str">
            <v xml:space="preserve">Заключение государственной экспертизы </v>
          </cell>
          <cell r="E88" t="str">
            <v xml:space="preserve">Заключение государственной экспертизы </v>
          </cell>
          <cell r="F88" t="str">
            <v>Согласования разрешения</v>
          </cell>
        </row>
        <row r="89">
          <cell r="A89" t="str">
            <v>25.09.01</v>
          </cell>
          <cell r="C89" t="str">
            <v>25.09.01</v>
          </cell>
          <cell r="D89" t="str">
            <v>Согласования / заключения рабочих групп ГЭ</v>
          </cell>
          <cell r="E89" t="str">
            <v xml:space="preserve">Заключение государственной экспертизы </v>
          </cell>
          <cell r="F89" t="str">
            <v>Согласования разрешения</v>
          </cell>
        </row>
        <row r="90">
          <cell r="A90" t="str">
            <v>25.09.02</v>
          </cell>
          <cell r="C90" t="str">
            <v>25.09.02</v>
          </cell>
          <cell r="D90" t="str">
            <v>Замечания ГЭ</v>
          </cell>
          <cell r="E90" t="str">
            <v xml:space="preserve">Заключение государственной экспертизы </v>
          </cell>
          <cell r="F90" t="str">
            <v>Согласования разрешения</v>
          </cell>
        </row>
        <row r="91">
          <cell r="A91" t="str">
            <v>25.09.03</v>
          </cell>
          <cell r="C91" t="str">
            <v>25.09.03</v>
          </cell>
          <cell r="D91" t="str">
            <v>Заключение ГЭ</v>
          </cell>
          <cell r="E91" t="str">
            <v xml:space="preserve">Заключение государственной экспертизы </v>
          </cell>
          <cell r="F91" t="str">
            <v>Согласования разрешения</v>
          </cell>
        </row>
        <row r="92">
          <cell r="A92" t="str">
            <v>25.09.04</v>
          </cell>
          <cell r="C92" t="str">
            <v>25.09.04</v>
          </cell>
          <cell r="D92" t="str">
            <v>Экспертные Заключения спец-организаций</v>
          </cell>
          <cell r="E92" t="str">
            <v xml:space="preserve">Заключение государственной экспертизы </v>
          </cell>
          <cell r="F92" t="str">
            <v>Согласования разрешения</v>
          </cell>
        </row>
        <row r="93">
          <cell r="A93" t="str">
            <v>25.10</v>
          </cell>
          <cell r="B93" t="str">
            <v>25.10</v>
          </cell>
          <cell r="D93" t="str">
            <v>Разрешение на строительтсво</v>
          </cell>
          <cell r="E93" t="str">
            <v>Разрешение на строительтсво</v>
          </cell>
          <cell r="F93" t="str">
            <v>Согласования разрешения</v>
          </cell>
        </row>
        <row r="94">
          <cell r="A94" t="str">
            <v>25.10.01</v>
          </cell>
          <cell r="C94" t="str">
            <v>25.10.01</v>
          </cell>
          <cell r="D94" t="str">
            <v>Подготовка материалов</v>
          </cell>
          <cell r="E94" t="str">
            <v>Разрешение на строительтсво</v>
          </cell>
          <cell r="F94" t="str">
            <v>Согласования разрешения</v>
          </cell>
        </row>
        <row r="95">
          <cell r="A95" t="str">
            <v>25.10.02</v>
          </cell>
          <cell r="C95" t="str">
            <v>25.10.02</v>
          </cell>
          <cell r="D95" t="str">
            <v>Разрешения</v>
          </cell>
          <cell r="E95" t="str">
            <v>Разрешение на строительтсво</v>
          </cell>
          <cell r="F95" t="str">
            <v>Согласования разрешения</v>
          </cell>
        </row>
        <row r="96">
          <cell r="A96" t="str">
            <v>25.11</v>
          </cell>
          <cell r="B96" t="str">
            <v>25.11</v>
          </cell>
          <cell r="D96" t="str">
            <v>Ордер на производство работ</v>
          </cell>
          <cell r="E96" t="str">
            <v>Ордер на производство работ</v>
          </cell>
          <cell r="F96" t="str">
            <v>Согласования разрешения</v>
          </cell>
        </row>
        <row r="97">
          <cell r="A97" t="str">
            <v>25.11.01</v>
          </cell>
          <cell r="C97" t="str">
            <v>25.11.01</v>
          </cell>
          <cell r="D97" t="str">
            <v>Ордер на снос</v>
          </cell>
          <cell r="E97" t="str">
            <v>Ордер на производство работ</v>
          </cell>
          <cell r="F97" t="str">
            <v>Согласования разрешения</v>
          </cell>
        </row>
        <row r="98">
          <cell r="A98" t="str">
            <v>25.11.02</v>
          </cell>
          <cell r="C98" t="str">
            <v>25.11.02</v>
          </cell>
          <cell r="D98" t="str">
            <v>Ордер на подготовительный период</v>
          </cell>
          <cell r="E98" t="str">
            <v>Ордер на производство работ</v>
          </cell>
          <cell r="F98" t="str">
            <v>Согласования разрешения</v>
          </cell>
        </row>
        <row r="99">
          <cell r="A99" t="str">
            <v>25.11.03</v>
          </cell>
          <cell r="C99" t="str">
            <v>25.11.03</v>
          </cell>
          <cell r="D99" t="str">
            <v>Ордер на основной период</v>
          </cell>
          <cell r="E99" t="str">
            <v>Ордер на производство работ</v>
          </cell>
          <cell r="F99" t="str">
            <v>Согласования разрешения</v>
          </cell>
        </row>
        <row r="100">
          <cell r="A100" t="str">
            <v>25.11.04</v>
          </cell>
          <cell r="C100" t="str">
            <v>25.11.04</v>
          </cell>
          <cell r="D100" t="str">
            <v>Ордер на инженерные коммуниикации</v>
          </cell>
          <cell r="E100" t="str">
            <v>Ордер на производство работ</v>
          </cell>
          <cell r="F100" t="str">
            <v>Согласования разрешения</v>
          </cell>
        </row>
        <row r="101">
          <cell r="A101" t="str">
            <v>25.12</v>
          </cell>
          <cell r="B101" t="str">
            <v>25.12</v>
          </cell>
          <cell r="D101" t="str">
            <v>Разрешение на ввод</v>
          </cell>
          <cell r="E101" t="str">
            <v>Разрешение на ввод</v>
          </cell>
          <cell r="F101" t="str">
            <v>Согласования разрешения</v>
          </cell>
        </row>
        <row r="102">
          <cell r="A102" t="str">
            <v>25.12.01</v>
          </cell>
          <cell r="C102" t="str">
            <v>25.12.01</v>
          </cell>
          <cell r="D102" t="str">
            <v>Согласования / заключения</v>
          </cell>
          <cell r="E102" t="str">
            <v>Разрешение на ввод</v>
          </cell>
          <cell r="F102" t="str">
            <v>Согласования разрешения</v>
          </cell>
        </row>
        <row r="103">
          <cell r="A103" t="str">
            <v>25.12.02</v>
          </cell>
          <cell r="C103" t="str">
            <v>25.12.02</v>
          </cell>
          <cell r="D103" t="str">
            <v>ЗОС</v>
          </cell>
          <cell r="E103" t="str">
            <v>Разрешение на ввод</v>
          </cell>
          <cell r="F103" t="str">
            <v>Согласования разрешения</v>
          </cell>
        </row>
        <row r="104">
          <cell r="A104" t="str">
            <v>25.12.03</v>
          </cell>
          <cell r="C104" t="str">
            <v>25.12.03</v>
          </cell>
          <cell r="D104" t="str">
            <v>Акты / справки</v>
          </cell>
          <cell r="E104" t="str">
            <v>Разрешение на ввод</v>
          </cell>
          <cell r="F104" t="str">
            <v>Согласования разрешения</v>
          </cell>
        </row>
        <row r="105">
          <cell r="A105" t="str">
            <v>25.12.04</v>
          </cell>
          <cell r="C105" t="str">
            <v>25.12.04</v>
          </cell>
          <cell r="D105" t="str">
            <v>Извещения</v>
          </cell>
          <cell r="E105" t="str">
            <v>Разрешение на ввод</v>
          </cell>
          <cell r="F105" t="str">
            <v>Согласования разрешения</v>
          </cell>
        </row>
        <row r="106">
          <cell r="A106" t="str">
            <v>25.90</v>
          </cell>
          <cell r="B106" t="str">
            <v>25.90</v>
          </cell>
          <cell r="D106" t="str">
            <v>Переписка</v>
          </cell>
          <cell r="E106" t="str">
            <v>Переписка</v>
          </cell>
          <cell r="F106" t="str">
            <v>Согласования разрешения</v>
          </cell>
        </row>
        <row r="107">
          <cell r="A107" t="str">
            <v>30</v>
          </cell>
          <cell r="D107" t="str">
            <v>Проектные работы (отдельно для корпусов, соц. объектов, и т.д.)</v>
          </cell>
          <cell r="E107" t="str">
            <v>Проектные работы (отдельно для корпусов, соц. объектов, и т.д.)</v>
          </cell>
          <cell r="F107" t="str">
            <v>Проектные работы (отдельно для корпусов, соц. объектов, и т.д.)</v>
          </cell>
        </row>
        <row r="108">
          <cell r="A108" t="str">
            <v>30.01</v>
          </cell>
          <cell r="B108" t="str">
            <v>30.01</v>
          </cell>
          <cell r="D108" t="str">
            <v>Проектная документация</v>
          </cell>
          <cell r="E108" t="str">
            <v>Проектная документация</v>
          </cell>
          <cell r="F108" t="str">
            <v>Проектные работы (отдельно для корпусов, соц. объектов, и т.д.)</v>
          </cell>
        </row>
        <row r="109">
          <cell r="A109" t="str">
            <v>30.01.01</v>
          </cell>
          <cell r="C109" t="str">
            <v>30.01.01</v>
          </cell>
          <cell r="D109" t="str">
            <v>Том 1 "Пояснительная записка".</v>
          </cell>
          <cell r="E109" t="str">
            <v>Проектная документация</v>
          </cell>
          <cell r="F109" t="str">
            <v>Проектные работы (отдельно для корпусов, соц. объектов, и т.д.)</v>
          </cell>
        </row>
        <row r="110">
          <cell r="A110" t="str">
            <v>30.01.02</v>
          </cell>
          <cell r="C110" t="str">
            <v>30.01.02</v>
          </cell>
          <cell r="D110" t="str">
            <v>Том 2  "Схема планировочной организации земельного участка".</v>
          </cell>
          <cell r="E110" t="str">
            <v>Проектная документация</v>
          </cell>
          <cell r="F110" t="str">
            <v>Проектные работы (отдельно для корпусов, соц. объектов, и т.д.)</v>
          </cell>
        </row>
        <row r="111">
          <cell r="A111" t="str">
            <v>30.01.03</v>
          </cell>
          <cell r="C111" t="str">
            <v>30.01.03</v>
          </cell>
          <cell r="D111" t="str">
            <v>Том 3 "Архитектурные решения"…</v>
          </cell>
          <cell r="E111" t="str">
            <v>Проектная документация</v>
          </cell>
          <cell r="F111" t="str">
            <v>Проектные работы (отдельно для корпусов, соц. объектов, и т.д.)</v>
          </cell>
        </row>
        <row r="112">
          <cell r="A112" t="str">
            <v>30.01.04</v>
          </cell>
          <cell r="C112" t="str">
            <v>30.01.04</v>
          </cell>
          <cell r="D112" t="str">
            <v>Том 4 "Конструктивно и объемно-планировочные решения"…</v>
          </cell>
          <cell r="E112" t="str">
            <v>Проектная документация</v>
          </cell>
          <cell r="F112" t="str">
            <v>Проектные работы (отдельно для корпусов, соц. объектов, и т.д.)</v>
          </cell>
        </row>
        <row r="113">
          <cell r="A113" t="str">
            <v>30.01.05</v>
          </cell>
          <cell r="C113" t="str">
            <v>30.01.05</v>
          </cell>
          <cell r="D113" t="str">
            <v>Том 5 "Сведения об инженерном оборудовании, о сетях инженерно-технического обеспечения</v>
          </cell>
          <cell r="E113" t="str">
            <v>Проектная документация</v>
          </cell>
          <cell r="F113" t="str">
            <v>Проектные работы (отдельно для корпусов, соц. объектов, и т.д.)</v>
          </cell>
        </row>
        <row r="114">
          <cell r="A114" t="str">
            <v>30.01.06</v>
          </cell>
          <cell r="C114" t="str">
            <v>30.01.06</v>
          </cell>
          <cell r="D114" t="str">
            <v xml:space="preserve">Том 6 "Проект организации строительства"
</v>
          </cell>
          <cell r="E114" t="str">
            <v>Проектная документация</v>
          </cell>
          <cell r="F114" t="str">
            <v>Проектные работы (отдельно для корпусов, соц. объектов, и т.д.)</v>
          </cell>
        </row>
        <row r="115">
          <cell r="A115" t="str">
            <v>30.01.07</v>
          </cell>
          <cell r="C115" t="str">
            <v>30.01.07</v>
          </cell>
          <cell r="D115" t="str">
            <v>Том 7 "Снос".</v>
          </cell>
          <cell r="E115" t="str">
            <v>Проектная документация</v>
          </cell>
          <cell r="F115" t="str">
            <v>Проектные работы (отдельно для корпусов, соц. объектов, и т.д.)</v>
          </cell>
        </row>
        <row r="116">
          <cell r="A116" t="str">
            <v>30.01.08</v>
          </cell>
          <cell r="C116" t="str">
            <v>30.01.08</v>
          </cell>
          <cell r="D116" t="str">
            <v xml:space="preserve">Том 8 "Перечень мероприятий по охране окружающей среды"
</v>
          </cell>
          <cell r="E116" t="str">
            <v>Проектная документация</v>
          </cell>
          <cell r="F116" t="str">
            <v>Проектные работы (отдельно для корпусов, соц. объектов, и т.д.)</v>
          </cell>
        </row>
        <row r="117">
          <cell r="A117" t="str">
            <v>30.01.09</v>
          </cell>
          <cell r="C117" t="str">
            <v>30.01.09</v>
          </cell>
          <cell r="D117" t="str">
            <v xml:space="preserve">Том 9 "Мероприятия по обеспечению пожарной безопасности"
</v>
          </cell>
          <cell r="E117" t="str">
            <v>Проектная документация</v>
          </cell>
          <cell r="F117" t="str">
            <v>Проектные работы (отдельно для корпусов, соц. объектов, и т.д.)</v>
          </cell>
        </row>
        <row r="118">
          <cell r="A118" t="str">
            <v>30.01.10</v>
          </cell>
          <cell r="C118" t="str">
            <v>30.01.10</v>
          </cell>
          <cell r="D118" t="str">
            <v>Том  10. "Мероприятия по обеспечению доступа инвалидов"</v>
          </cell>
          <cell r="E118" t="str">
            <v>Проектная документация</v>
          </cell>
          <cell r="F118" t="str">
            <v>Проектные работы (отдельно для корпусов, соц. объектов, и т.д.)</v>
          </cell>
        </row>
        <row r="119">
          <cell r="A119" t="str">
            <v>30.01.11</v>
          </cell>
          <cell r="C119" t="str">
            <v>30.01.11</v>
          </cell>
          <cell r="D119" t="str">
            <v>Том 11. "Инженерно-технические мероприятия ГО и ЧС"</v>
          </cell>
          <cell r="E119" t="str">
            <v>Проектная документация</v>
          </cell>
          <cell r="F119" t="str">
            <v>Проектные работы (отдельно для корпусов, соц. объектов, и т.д.)</v>
          </cell>
        </row>
        <row r="120">
          <cell r="A120" t="str">
            <v>30.01.12</v>
          </cell>
          <cell r="C120" t="str">
            <v>30.01.12</v>
          </cell>
          <cell r="D120" t="str">
            <v>Том 12. "Проектные работы по охранно-детаризационной системе (ОЗДС)"</v>
          </cell>
          <cell r="E120" t="str">
            <v>Проектная документация</v>
          </cell>
          <cell r="F120" t="str">
            <v>Проектные работы (отдельно для корпусов, соц. объектов, и т.д.)</v>
          </cell>
        </row>
        <row r="121">
          <cell r="A121" t="str">
            <v>30.01.13</v>
          </cell>
          <cell r="C121" t="str">
            <v>30.01.13</v>
          </cell>
          <cell r="D121" t="str">
            <v xml:space="preserve">Том 13. "Проект организации дорожного движения на подготовительный период и основной периоды строительства " </v>
          </cell>
          <cell r="E121" t="str">
            <v>Проектная документация</v>
          </cell>
          <cell r="F121" t="str">
            <v>Проектные работы (отдельно для корпусов, соц. объектов, и т.д.)</v>
          </cell>
        </row>
        <row r="122">
          <cell r="A122" t="str">
            <v>30.01.14</v>
          </cell>
          <cell r="C122" t="str">
            <v>30.01.14</v>
          </cell>
          <cell r="D122" t="str">
            <v>Том 14 "Технологические решения"</v>
          </cell>
          <cell r="E122" t="str">
            <v>Проектная документация</v>
          </cell>
          <cell r="F122" t="str">
            <v>Проектные работы (отдельно для корпусов, соц. объектов, и т.д.)</v>
          </cell>
        </row>
        <row r="123">
          <cell r="A123" t="str">
            <v>30.01.50</v>
          </cell>
          <cell r="C123" t="str">
            <v>30.01.50</v>
          </cell>
          <cell r="D123" t="str">
            <v>Другие разделы проекта</v>
          </cell>
          <cell r="E123" t="str">
            <v>Проектная документация</v>
          </cell>
          <cell r="F123" t="str">
            <v>Проектные работы (отдельно для корпусов, соц. объектов, и т.д.)</v>
          </cell>
        </row>
        <row r="124">
          <cell r="A124" t="str">
            <v>30.02</v>
          </cell>
          <cell r="B124" t="str">
            <v>30.02</v>
          </cell>
          <cell r="D124" t="str">
            <v>Рабочая документация</v>
          </cell>
          <cell r="E124" t="str">
            <v>Рабочая документация</v>
          </cell>
          <cell r="F124" t="str">
            <v>Проектные работы (отдельно для корпусов, соц. объектов, и т.д.)</v>
          </cell>
        </row>
        <row r="125">
          <cell r="A125" t="str">
            <v>30.02.01</v>
          </cell>
          <cell r="C125" t="str">
            <v>30.02.01</v>
          </cell>
          <cell r="D125" t="str">
            <v>Разработка генплана</v>
          </cell>
          <cell r="E125" t="str">
            <v>Рабочая документация</v>
          </cell>
          <cell r="F125" t="str">
            <v>Проектные работы (отдельно для корпусов, соц. объектов, и т.д.)</v>
          </cell>
        </row>
        <row r="126">
          <cell r="A126" t="str">
            <v>30.02.02</v>
          </cell>
          <cell r="C126" t="str">
            <v>30.02.02</v>
          </cell>
          <cell r="D126" t="str">
            <v>Разработка архитектурно-строительной части</v>
          </cell>
          <cell r="E126" t="str">
            <v>Рабочая документация</v>
          </cell>
          <cell r="F126" t="str">
            <v>Проектные работы (отдельно для корпусов, соц. объектов, и т.д.)</v>
          </cell>
        </row>
        <row r="127">
          <cell r="A127" t="str">
            <v>30.02.03</v>
          </cell>
          <cell r="C127" t="str">
            <v>30.02.03</v>
          </cell>
          <cell r="D127" t="str">
            <v>Конструктивный расчет</v>
          </cell>
          <cell r="E127" t="str">
            <v>Рабочая документация</v>
          </cell>
          <cell r="F127" t="str">
            <v>Проектные работы (отдельно для корпусов, соц. объектов, и т.д.)</v>
          </cell>
        </row>
        <row r="128">
          <cell r="A128" t="str">
            <v>30.02.05</v>
          </cell>
          <cell r="C128" t="str">
            <v>30.02.05</v>
          </cell>
          <cell r="D128" t="str">
            <v>Разработка архитектурного освещения</v>
          </cell>
          <cell r="E128" t="str">
            <v>Рабочая документация</v>
          </cell>
          <cell r="F128" t="str">
            <v>Проектные работы (отдельно для корпусов, соц. объектов, и т.д.)</v>
          </cell>
        </row>
        <row r="129">
          <cell r="A129" t="str">
            <v>30.02.11</v>
          </cell>
          <cell r="C129" t="str">
            <v>30.02.11</v>
          </cell>
          <cell r="D129" t="str">
            <v xml:space="preserve">Сводный сметный расчет </v>
          </cell>
          <cell r="E129" t="str">
            <v>Рабочая документация</v>
          </cell>
          <cell r="F129" t="str">
            <v>Проектные работы (отдельно для корпусов, соц. объектов, и т.д.)</v>
          </cell>
        </row>
        <row r="130">
          <cell r="A130" t="str">
            <v>30.02.12</v>
          </cell>
          <cell r="C130" t="str">
            <v>30.02.12</v>
          </cell>
          <cell r="D130" t="str">
            <v xml:space="preserve">Технологические решения </v>
          </cell>
          <cell r="E130" t="str">
            <v>Рабочая документация</v>
          </cell>
          <cell r="F130" t="str">
            <v>Проектные работы (отдельно для корпусов, соц. объектов, и т.д.)</v>
          </cell>
        </row>
        <row r="131">
          <cell r="A131" t="str">
            <v>30.02.13</v>
          </cell>
          <cell r="C131" t="str">
            <v>30.02.13</v>
          </cell>
          <cell r="D131" t="str">
            <v>Проект ограждения котлована</v>
          </cell>
          <cell r="E131" t="str">
            <v>Рабочая документация</v>
          </cell>
          <cell r="F131" t="str">
            <v>Проектные работы (отдельно для корпусов, соц. объектов, и т.д.)</v>
          </cell>
        </row>
        <row r="132">
          <cell r="A132" t="str">
            <v>30.02.14</v>
          </cell>
          <cell r="C132" t="str">
            <v>30.02.14</v>
          </cell>
          <cell r="D132" t="str">
            <v>Разработка колористического паспорта</v>
          </cell>
          <cell r="E132" t="str">
            <v>Рабочая документация</v>
          </cell>
          <cell r="F132" t="str">
            <v>Проектные работы (отдельно для корпусов, соц. объектов, и т.д.)</v>
          </cell>
        </row>
        <row r="133">
          <cell r="A133" t="str">
            <v>30.02.15</v>
          </cell>
          <cell r="C133" t="str">
            <v>30.02.15</v>
          </cell>
          <cell r="D133" t="str">
            <v>Проект благоустройства</v>
          </cell>
          <cell r="E133" t="str">
            <v>Рабочая документация</v>
          </cell>
          <cell r="F133" t="str">
            <v>Проектные работы (отдельно для корпусов, соц. объектов, и т.д.)</v>
          </cell>
        </row>
        <row r="134">
          <cell r="A134" t="str">
            <v>30.02.16</v>
          </cell>
          <cell r="C134" t="str">
            <v>30.02.16</v>
          </cell>
          <cell r="D134" t="str">
            <v>Проект устройства фасадов</v>
          </cell>
          <cell r="E134" t="str">
            <v>Рабочая документация</v>
          </cell>
          <cell r="F134" t="str">
            <v>Проектные работы (отдельно для корпусов, соц. объектов, и т.д.)</v>
          </cell>
        </row>
        <row r="135">
          <cell r="A135" t="str">
            <v>30.02.50</v>
          </cell>
          <cell r="C135" t="str">
            <v>30.02.50</v>
          </cell>
          <cell r="D135" t="str">
            <v>Другие разделы РД</v>
          </cell>
          <cell r="E135" t="str">
            <v>Рабочая документация</v>
          </cell>
          <cell r="F135" t="str">
            <v>Проектные работы (отдельно для корпусов, соц. объектов, и т.д.)</v>
          </cell>
        </row>
        <row r="136">
          <cell r="A136" t="str">
            <v>30.03</v>
          </cell>
          <cell r="B136" t="str">
            <v>30.03</v>
          </cell>
          <cell r="D136" t="str">
            <v>Внутриплощадочные сети</v>
          </cell>
          <cell r="E136" t="str">
            <v>Внутриплощадочные сети</v>
          </cell>
          <cell r="F136" t="str">
            <v>Проектные работы (отдельно для корпусов, соц. объектов, и т.д.)</v>
          </cell>
        </row>
        <row r="137">
          <cell r="A137" t="str">
            <v>30.03.01</v>
          </cell>
          <cell r="C137" t="str">
            <v>30.03.01</v>
          </cell>
          <cell r="D137" t="str">
            <v>Электроснабжение</v>
          </cell>
          <cell r="E137" t="str">
            <v>Внутриплощадочные сети</v>
          </cell>
          <cell r="F137" t="str">
            <v>Проектные работы (отдельно для корпусов, соц. объектов, и т.д.)</v>
          </cell>
        </row>
        <row r="138">
          <cell r="A138" t="str">
            <v>30.03.02</v>
          </cell>
          <cell r="C138" t="str">
            <v>30.03.02</v>
          </cell>
          <cell r="D138" t="str">
            <v>Теплоснабжение</v>
          </cell>
          <cell r="E138" t="str">
            <v>Внутриплощадочные сети</v>
          </cell>
          <cell r="F138" t="str">
            <v>Проектные работы (отдельно для корпусов, соц. объектов, и т.д.)</v>
          </cell>
        </row>
        <row r="139">
          <cell r="A139" t="str">
            <v>30.03.03</v>
          </cell>
          <cell r="C139" t="str">
            <v>30.03.03</v>
          </cell>
          <cell r="D139" t="str">
            <v>Водопровод</v>
          </cell>
          <cell r="E139" t="str">
            <v>Внутриплощадочные сети</v>
          </cell>
          <cell r="F139" t="str">
            <v>Проектные работы (отдельно для корпусов, соц. объектов, и т.д.)</v>
          </cell>
        </row>
        <row r="140">
          <cell r="A140" t="str">
            <v>30.03.04</v>
          </cell>
          <cell r="C140" t="str">
            <v>30.03.04</v>
          </cell>
          <cell r="D140" t="str">
            <v>Канализация</v>
          </cell>
          <cell r="E140" t="str">
            <v>Внутриплощадочные сети</v>
          </cell>
          <cell r="F140" t="str">
            <v>Проектные работы (отдельно для корпусов, соц. объектов, и т.д.)</v>
          </cell>
        </row>
        <row r="141">
          <cell r="A141" t="str">
            <v>30.03.05</v>
          </cell>
          <cell r="C141" t="str">
            <v>30.03.05</v>
          </cell>
          <cell r="D141" t="str">
            <v>Водосток</v>
          </cell>
          <cell r="E141" t="str">
            <v>Внутриплощадочные сети</v>
          </cell>
          <cell r="F141" t="str">
            <v>Проектные работы (отдельно для корпусов, соц. объектов, и т.д.)</v>
          </cell>
        </row>
        <row r="142">
          <cell r="A142" t="str">
            <v>30.03.06</v>
          </cell>
          <cell r="C142" t="str">
            <v>30.03.06</v>
          </cell>
          <cell r="D142" t="str">
            <v>Телекоммуникации</v>
          </cell>
          <cell r="E142" t="str">
            <v>Внутриплощадочные сети</v>
          </cell>
          <cell r="F142" t="str">
            <v>Проектные работы (отдельно для корпусов, соц. объектов, и т.д.)</v>
          </cell>
        </row>
        <row r="143">
          <cell r="A143" t="str">
            <v>30.03.07</v>
          </cell>
          <cell r="C143" t="str">
            <v>30.03.07</v>
          </cell>
          <cell r="D143" t="str">
            <v>Газопровод</v>
          </cell>
          <cell r="E143" t="str">
            <v>Внутриплощадочные сети</v>
          </cell>
          <cell r="F143" t="str">
            <v>Проектные работы (отдельно для корпусов, соц. объектов, и т.д.)</v>
          </cell>
        </row>
        <row r="144">
          <cell r="A144" t="str">
            <v>30.03.08</v>
          </cell>
          <cell r="C144" t="str">
            <v>30.03.08</v>
          </cell>
          <cell r="D144" t="str">
            <v>Устройство дорог</v>
          </cell>
          <cell r="E144" t="str">
            <v>Внутриплощадочные сети</v>
          </cell>
          <cell r="F144" t="str">
            <v>Проектные работы (отдельно для корпусов, соц. объектов, и т.д.)</v>
          </cell>
        </row>
        <row r="145">
          <cell r="A145" t="str">
            <v>30.03.10</v>
          </cell>
          <cell r="C145" t="str">
            <v>30.03.10</v>
          </cell>
          <cell r="D145" t="str">
            <v>Прочие сети</v>
          </cell>
          <cell r="E145" t="str">
            <v>Внутриплощадочные сети</v>
          </cell>
          <cell r="F145" t="str">
            <v>Проектные работы (отдельно для корпусов, соц. объектов, и т.д.)</v>
          </cell>
        </row>
        <row r="146">
          <cell r="A146" t="str">
            <v>30.07</v>
          </cell>
          <cell r="B146" t="str">
            <v>30.07</v>
          </cell>
          <cell r="D146" t="str">
            <v>Дизайн-проект по отделке квартир</v>
          </cell>
          <cell r="E146" t="str">
            <v>Дизайн-проект по отделке квартир</v>
          </cell>
          <cell r="F146" t="str">
            <v>Проектные работы (отдельно для корпусов, соц. объектов, и т.д.)</v>
          </cell>
        </row>
        <row r="147">
          <cell r="A147" t="str">
            <v>30.08</v>
          </cell>
          <cell r="B147" t="str">
            <v>30.08</v>
          </cell>
          <cell r="D147" t="str">
            <v>Дизайн-проект по отделке МОП</v>
          </cell>
          <cell r="E147" t="str">
            <v>Дизайн-проект по отделке МОП</v>
          </cell>
          <cell r="F147" t="str">
            <v>Проектные работы (отдельно для корпусов, соц. объектов, и т.д.)</v>
          </cell>
        </row>
        <row r="148">
          <cell r="A148" t="str">
            <v>30.09</v>
          </cell>
          <cell r="B148" t="str">
            <v>30.09</v>
          </cell>
          <cell r="D148" t="str">
            <v>Дизайн-проект торговых, офисных помещений</v>
          </cell>
          <cell r="E148" t="str">
            <v>Дизайн-проект торговых, офисных помещений</v>
          </cell>
          <cell r="F148" t="str">
            <v>Проектные работы (отдельно для корпусов, соц. объектов, и т.д.)</v>
          </cell>
        </row>
        <row r="149">
          <cell r="A149" t="str">
            <v>30.90</v>
          </cell>
          <cell r="B149" t="str">
            <v>30.90</v>
          </cell>
          <cell r="D149" t="str">
            <v>Прочее</v>
          </cell>
          <cell r="E149" t="str">
            <v>Прочее</v>
          </cell>
          <cell r="F149" t="str">
            <v>Проектные работы (отдельно для корпусов, соц. объектов, и т.д.)</v>
          </cell>
        </row>
        <row r="150">
          <cell r="A150" t="str">
            <v>40</v>
          </cell>
          <cell r="D150" t="str">
            <v>Строительство (отдельно для корпусов, соц. объектов, и т.д.)</v>
          </cell>
          <cell r="E150" t="str">
            <v>Строительство (отдельно для корпусов, соц. объектов, и т.д.)</v>
          </cell>
          <cell r="F150" t="str">
            <v>Строительство (отдельно для корпусов, соц. объектов, и т.д.)</v>
          </cell>
        </row>
        <row r="151">
          <cell r="A151" t="str">
            <v>40.01</v>
          </cell>
          <cell r="B151" t="str">
            <v>40.01</v>
          </cell>
          <cell r="D151" t="str">
            <v>Подготовка территории строительства</v>
          </cell>
          <cell r="E151" t="str">
            <v>Подготовка территории строительства</v>
          </cell>
          <cell r="F151" t="str">
            <v>Строительство (отдельно для корпусов, соц. объектов, и т.д.)</v>
          </cell>
        </row>
        <row r="152">
          <cell r="A152" t="str">
            <v>40.01.01</v>
          </cell>
          <cell r="C152" t="str">
            <v>40.01.01</v>
          </cell>
          <cell r="D152" t="str">
            <v>Получение Акта разбивки осей ГУП "Мосгоргеотрест"</v>
          </cell>
          <cell r="E152" t="str">
            <v>Подготовка территории строительства</v>
          </cell>
          <cell r="F152" t="str">
            <v>Строительство (отдельно для корпусов, соц. объектов, и т.д.)</v>
          </cell>
        </row>
        <row r="153">
          <cell r="A153" t="str">
            <v>40.01.02</v>
          </cell>
          <cell r="C153" t="str">
            <v>40.01.02</v>
          </cell>
          <cell r="D153" t="str">
            <v>Снос строений</v>
          </cell>
          <cell r="E153" t="str">
            <v>Подготовка территории строительства</v>
          </cell>
          <cell r="F153" t="str">
            <v>Строительство (отдельно для корпусов, соц. объектов, и т.д.)</v>
          </cell>
        </row>
        <row r="154">
          <cell r="A154" t="str">
            <v>40.01.03</v>
          </cell>
          <cell r="C154" t="str">
            <v>40.01.03</v>
          </cell>
          <cell r="D154" t="str">
            <v>Ограждение территории</v>
          </cell>
          <cell r="E154" t="str">
            <v>Подготовка территории строительства</v>
          </cell>
          <cell r="F154" t="str">
            <v>Строительство (отдельно для корпусов, соц. объектов, и т.д.)</v>
          </cell>
        </row>
        <row r="155">
          <cell r="A155" t="str">
            <v>40.01.06</v>
          </cell>
          <cell r="C155" t="str">
            <v>40.01.06</v>
          </cell>
          <cell r="D155" t="str">
            <v>Устройство офиса проектной группы</v>
          </cell>
          <cell r="E155" t="str">
            <v>Подготовка территории строительства</v>
          </cell>
          <cell r="F155" t="str">
            <v>Строительство (отдельно для корпусов, соц. объектов, и т.д.)</v>
          </cell>
        </row>
        <row r="156">
          <cell r="A156" t="str">
            <v>40.01.07</v>
          </cell>
          <cell r="C156" t="str">
            <v>40.01.07</v>
          </cell>
          <cell r="D156" t="str">
            <v>Устройство временных сетей</v>
          </cell>
          <cell r="E156" t="str">
            <v>Подготовка территории строительства</v>
          </cell>
          <cell r="F156" t="str">
            <v>Строительство (отдельно для корпусов, соц. объектов, и т.д.)</v>
          </cell>
        </row>
        <row r="157">
          <cell r="A157" t="str">
            <v>40.01.08</v>
          </cell>
          <cell r="C157" t="str">
            <v>40.01.08</v>
          </cell>
          <cell r="D157" t="str">
            <v>Устройство временных дорог</v>
          </cell>
          <cell r="E157" t="str">
            <v>Подготовка территории строительства</v>
          </cell>
          <cell r="F157" t="str">
            <v>Строительство (отдельно для корпусов, соц. объектов, и т.д.)</v>
          </cell>
        </row>
        <row r="158">
          <cell r="A158" t="str">
            <v>40.01.09</v>
          </cell>
          <cell r="C158" t="str">
            <v>40.01.09</v>
          </cell>
          <cell r="D158" t="str">
            <v>Вынос / перекладка сетей</v>
          </cell>
          <cell r="E158" t="str">
            <v>Подготовка территории строительства</v>
          </cell>
          <cell r="F158" t="str">
            <v>Строительство (отдельно для корпусов, соц. объектов, и т.д.)</v>
          </cell>
        </row>
        <row r="159">
          <cell r="A159" t="str">
            <v>40.01.10</v>
          </cell>
          <cell r="C159" t="str">
            <v>40.01.10</v>
          </cell>
          <cell r="D159" t="str">
            <v>Вырубка и пересадка деревьев, кустарников</v>
          </cell>
          <cell r="E159" t="str">
            <v>Подготовка территории строительства</v>
          </cell>
          <cell r="F159" t="str">
            <v>Строительство (отдельно для корпусов, соц. объектов, и т.д.)</v>
          </cell>
        </row>
        <row r="160">
          <cell r="A160" t="str">
            <v>40.01.11</v>
          </cell>
          <cell r="C160" t="str">
            <v>40.01.11</v>
          </cell>
          <cell r="D160" t="str">
            <v>Проект организации строительства</v>
          </cell>
          <cell r="E160" t="str">
            <v>Подготовка территории строительства</v>
          </cell>
          <cell r="F160" t="str">
            <v>Строительство (отдельно для корпусов, соц. объектов, и т.д.)</v>
          </cell>
        </row>
        <row r="161">
          <cell r="A161" t="str">
            <v>40.01.12</v>
          </cell>
          <cell r="C161" t="str">
            <v>40.01.12</v>
          </cell>
          <cell r="D161" t="str">
            <v>Рекультивация</v>
          </cell>
          <cell r="E161" t="str">
            <v>Подготовка территории строительства</v>
          </cell>
          <cell r="F161" t="str">
            <v>Строительство (отдельно для корпусов, соц. объектов, и т.д.)</v>
          </cell>
        </row>
        <row r="162">
          <cell r="A162" t="str">
            <v>40.02</v>
          </cell>
          <cell r="B162" t="str">
            <v>40.02</v>
          </cell>
          <cell r="D162" t="str">
            <v xml:space="preserve">СМР </v>
          </cell>
          <cell r="E162" t="str">
            <v xml:space="preserve">СМР </v>
          </cell>
          <cell r="F162" t="str">
            <v>Строительство (отдельно для корпусов, соц. объектов, и т.д.)</v>
          </cell>
        </row>
        <row r="163">
          <cell r="A163" t="str">
            <v>40.02.01</v>
          </cell>
          <cell r="C163" t="str">
            <v>40.02.01</v>
          </cell>
          <cell r="D163" t="str">
            <v>Земляные работы</v>
          </cell>
          <cell r="E163" t="str">
            <v xml:space="preserve">СМР </v>
          </cell>
          <cell r="F163" t="str">
            <v>Строительство (отдельно для корпусов, соц. объектов, и т.д.)</v>
          </cell>
        </row>
        <row r="164">
          <cell r="A164" t="str">
            <v>40.02.02</v>
          </cell>
          <cell r="C164" t="str">
            <v>40.02.02</v>
          </cell>
          <cell r="D164" t="str">
            <v>Устройство конструкций нулевого цикла</v>
          </cell>
          <cell r="E164" t="str">
            <v xml:space="preserve">СМР </v>
          </cell>
          <cell r="F164" t="str">
            <v>Строительство (отдельно для корпусов, соц. объектов, и т.д.)</v>
          </cell>
        </row>
        <row r="165">
          <cell r="A165" t="str">
            <v>40.02.03</v>
          </cell>
          <cell r="C165" t="str">
            <v>40.02.03</v>
          </cell>
          <cell r="D165" t="str">
            <v>Устройство конструкций наземной части</v>
          </cell>
          <cell r="E165" t="str">
            <v xml:space="preserve">СМР </v>
          </cell>
          <cell r="F165" t="str">
            <v>Строительство (отдельно для корпусов, соц. объектов, и т.д.)</v>
          </cell>
        </row>
        <row r="166">
          <cell r="A166" t="str">
            <v>40.02.04</v>
          </cell>
          <cell r="C166" t="str">
            <v>40.02.04</v>
          </cell>
          <cell r="D166" t="str">
            <v>Устройство фасадов</v>
          </cell>
          <cell r="E166" t="str">
            <v xml:space="preserve">СМР </v>
          </cell>
          <cell r="F166" t="str">
            <v>Строительство (отдельно для корпусов, соц. объектов, и т.д.)</v>
          </cell>
        </row>
        <row r="167">
          <cell r="A167" t="str">
            <v>40.02.05</v>
          </cell>
          <cell r="C167" t="str">
            <v>40.02.05</v>
          </cell>
          <cell r="D167" t="str">
            <v>Устройство кровли</v>
          </cell>
          <cell r="E167" t="str">
            <v xml:space="preserve">СМР </v>
          </cell>
          <cell r="F167" t="str">
            <v>Строительство (отдельно для корпусов, соц. объектов, и т.д.)</v>
          </cell>
        </row>
        <row r="168">
          <cell r="A168" t="str">
            <v>40.02.06</v>
          </cell>
          <cell r="C168" t="str">
            <v>40.02.06</v>
          </cell>
          <cell r="D168" t="str">
            <v>Устройство внутренних инженерных систем</v>
          </cell>
          <cell r="E168" t="str">
            <v xml:space="preserve">СМР </v>
          </cell>
          <cell r="F168" t="str">
            <v>Строительство (отдельно для корпусов, соц. объектов, и т.д.)</v>
          </cell>
        </row>
        <row r="169">
          <cell r="A169" t="str">
            <v>40.02.07</v>
          </cell>
          <cell r="C169" t="str">
            <v>40.02.07</v>
          </cell>
          <cell r="D169" t="str">
            <v>Устройство лифтов</v>
          </cell>
          <cell r="E169" t="str">
            <v xml:space="preserve">СМР </v>
          </cell>
          <cell r="F169" t="str">
            <v>Строительство (отдельно для корпусов, соц. объектов, и т.д.)</v>
          </cell>
        </row>
        <row r="170">
          <cell r="A170" t="str">
            <v>40.02.09</v>
          </cell>
          <cell r="C170" t="str">
            <v>40.02.09</v>
          </cell>
          <cell r="D170" t="str">
            <v>Технологическое оборудование</v>
          </cell>
          <cell r="E170" t="str">
            <v xml:space="preserve">СМР </v>
          </cell>
          <cell r="F170" t="str">
            <v>Строительство (отдельно для корпусов, соц. объектов, и т.д.)</v>
          </cell>
        </row>
        <row r="171">
          <cell r="A171" t="str">
            <v>40.02.10</v>
          </cell>
          <cell r="C171" t="str">
            <v>40.02.10</v>
          </cell>
          <cell r="D171" t="str">
            <v>Согласования, Консультации</v>
          </cell>
          <cell r="E171" t="str">
            <v xml:space="preserve">СМР </v>
          </cell>
          <cell r="F171" t="str">
            <v>Строительство (отдельно для корпусов, соц. объектов, и т.д.)</v>
          </cell>
        </row>
        <row r="172">
          <cell r="A172" t="str">
            <v>40.02.12</v>
          </cell>
          <cell r="C172" t="str">
            <v>40.02.12</v>
          </cell>
          <cell r="D172" t="str">
            <v>Страхование объекта</v>
          </cell>
          <cell r="E172" t="str">
            <v xml:space="preserve">СМР </v>
          </cell>
          <cell r="F172" t="str">
            <v>Строительство (отдельно для корпусов, соц. объектов, и т.д.)</v>
          </cell>
        </row>
        <row r="173">
          <cell r="A173" t="str">
            <v>40.02.13</v>
          </cell>
          <cell r="C173" t="str">
            <v>40.02.13</v>
          </cell>
          <cell r="D173" t="str">
            <v>Штрафы</v>
          </cell>
          <cell r="E173" t="str">
            <v xml:space="preserve">СМР </v>
          </cell>
          <cell r="F173" t="str">
            <v>Строительство (отдельно для корпусов, соц. объектов, и т.д.)</v>
          </cell>
        </row>
        <row r="174">
          <cell r="A174" t="str">
            <v>40.02.14</v>
          </cell>
          <cell r="C174" t="str">
            <v>40.02.14</v>
          </cell>
          <cell r="D174" t="str">
            <v>Мониторинг состояния несущих конструкций строящихся зданий и сооружений</v>
          </cell>
          <cell r="E174" t="str">
            <v xml:space="preserve">СМР </v>
          </cell>
          <cell r="F174" t="str">
            <v>Строительство (отдельно для корпусов, соц. объектов, и т.д.)</v>
          </cell>
        </row>
        <row r="175">
          <cell r="A175" t="str">
            <v>40.03</v>
          </cell>
          <cell r="B175" t="str">
            <v>40.03</v>
          </cell>
          <cell r="D175" t="str">
            <v>Внутриплощадочные сети</v>
          </cell>
          <cell r="E175" t="str">
            <v>Внутриплощадочные сети</v>
          </cell>
          <cell r="F175" t="str">
            <v>Строительство (отдельно для корпусов, соц. объектов, и т.д.)</v>
          </cell>
        </row>
        <row r="176">
          <cell r="A176" t="str">
            <v>40.03.01</v>
          </cell>
          <cell r="C176" t="str">
            <v>40.03.01</v>
          </cell>
          <cell r="D176" t="str">
            <v>Электроснабжение</v>
          </cell>
          <cell r="E176" t="str">
            <v>Внутриплощадочные сети</v>
          </cell>
          <cell r="F176" t="str">
            <v>Строительство (отдельно для корпусов, соц. объектов, и т.д.)</v>
          </cell>
        </row>
        <row r="177">
          <cell r="A177" t="str">
            <v>40.03.02</v>
          </cell>
          <cell r="C177" t="str">
            <v>40.03.02</v>
          </cell>
          <cell r="D177" t="str">
            <v>Теплоснабжение</v>
          </cell>
          <cell r="E177" t="str">
            <v>Внутриплощадочные сети</v>
          </cell>
          <cell r="F177" t="str">
            <v>Строительство (отдельно для корпусов, соц. объектов, и т.д.)</v>
          </cell>
        </row>
        <row r="178">
          <cell r="A178" t="str">
            <v>40.03.03</v>
          </cell>
          <cell r="C178" t="str">
            <v>40.03.03</v>
          </cell>
          <cell r="D178" t="str">
            <v>Водопровод</v>
          </cell>
          <cell r="E178" t="str">
            <v>Внутриплощадочные сети</v>
          </cell>
          <cell r="F178" t="str">
            <v>Строительство (отдельно для корпусов, соц. объектов, и т.д.)</v>
          </cell>
        </row>
        <row r="179">
          <cell r="A179" t="str">
            <v>40.03.04</v>
          </cell>
          <cell r="C179" t="str">
            <v>40.03.04</v>
          </cell>
          <cell r="D179" t="str">
            <v>Канализация</v>
          </cell>
          <cell r="E179" t="str">
            <v>Внутриплощадочные сети</v>
          </cell>
          <cell r="F179" t="str">
            <v>Строительство (отдельно для корпусов, соц. объектов, и т.д.)</v>
          </cell>
        </row>
        <row r="180">
          <cell r="A180" t="str">
            <v>40.03.05</v>
          </cell>
          <cell r="C180" t="str">
            <v>40.03.05</v>
          </cell>
          <cell r="D180" t="str">
            <v>Водосток</v>
          </cell>
          <cell r="E180" t="str">
            <v>Внутриплощадочные сети</v>
          </cell>
          <cell r="F180" t="str">
            <v>Строительство (отдельно для корпусов, соц. объектов, и т.д.)</v>
          </cell>
        </row>
        <row r="181">
          <cell r="A181" t="str">
            <v>40.03.06</v>
          </cell>
          <cell r="C181" t="str">
            <v>40.03.06</v>
          </cell>
          <cell r="D181" t="str">
            <v>Телекоммуникации</v>
          </cell>
          <cell r="E181" t="str">
            <v>Внутриплощадочные сети</v>
          </cell>
          <cell r="F181" t="str">
            <v>Строительство (отдельно для корпусов, соц. объектов, и т.д.)</v>
          </cell>
        </row>
        <row r="182">
          <cell r="A182" t="str">
            <v>40.03.07</v>
          </cell>
          <cell r="C182" t="str">
            <v>40.03.07</v>
          </cell>
          <cell r="D182" t="str">
            <v>Газопровод</v>
          </cell>
          <cell r="E182" t="str">
            <v>Внутриплощадочные сети</v>
          </cell>
          <cell r="F182" t="str">
            <v>Строительство (отдельно для корпусов, соц. объектов, и т.д.)</v>
          </cell>
        </row>
        <row r="183">
          <cell r="A183" t="str">
            <v>40.03.08</v>
          </cell>
          <cell r="C183" t="str">
            <v>40.03.08</v>
          </cell>
          <cell r="D183" t="str">
            <v>Устройство дорог</v>
          </cell>
          <cell r="E183" t="str">
            <v>Внутриплощадочные сети</v>
          </cell>
          <cell r="F183" t="str">
            <v>Строительство (отдельно для корпусов, соц. объектов, и т.д.)</v>
          </cell>
        </row>
        <row r="184">
          <cell r="A184" t="str">
            <v>40.03.09</v>
          </cell>
          <cell r="C184" t="str">
            <v>40.03.09</v>
          </cell>
          <cell r="D184" t="str">
            <v>Прочие сети</v>
          </cell>
          <cell r="E184" t="str">
            <v>Внутриплощадочные сети</v>
          </cell>
          <cell r="F184" t="str">
            <v>Строительство (отдельно для корпусов, соц. объектов, и т.д.)</v>
          </cell>
        </row>
        <row r="185">
          <cell r="A185" t="str">
            <v>40.04</v>
          </cell>
          <cell r="B185" t="str">
            <v>40.04</v>
          </cell>
          <cell r="D185" t="str">
            <v>Благоустройство</v>
          </cell>
          <cell r="E185" t="str">
            <v>Благоустройство</v>
          </cell>
          <cell r="F185" t="str">
            <v>Строительство (отдельно для корпусов, соц. объектов, и т.д.)</v>
          </cell>
        </row>
        <row r="186">
          <cell r="A186" t="str">
            <v>40.04.01</v>
          </cell>
          <cell r="C186" t="str">
            <v>40.04.01</v>
          </cell>
          <cell r="D186" t="str">
            <v>Дороги и парковка внутри границ участка</v>
          </cell>
          <cell r="E186" t="str">
            <v>Благоустройство</v>
          </cell>
          <cell r="F186" t="str">
            <v>Строительство (отдельно для корпусов, соц. объектов, и т.д.)</v>
          </cell>
        </row>
        <row r="187">
          <cell r="A187" t="str">
            <v>40.04.02</v>
          </cell>
          <cell r="C187" t="str">
            <v>40.04.02</v>
          </cell>
          <cell r="D187" t="str">
            <v>Устройство заборов</v>
          </cell>
          <cell r="E187" t="str">
            <v>Благоустройство</v>
          </cell>
          <cell r="F187" t="str">
            <v>Строительство (отдельно для корпусов, соц. объектов, и т.д.)</v>
          </cell>
        </row>
        <row r="188">
          <cell r="A188" t="str">
            <v>40.04.04</v>
          </cell>
          <cell r="C188" t="str">
            <v>40.04.04</v>
          </cell>
          <cell r="D188" t="str">
            <v>Детские и спортивные площадки</v>
          </cell>
          <cell r="E188" t="str">
            <v>Благоустройство</v>
          </cell>
          <cell r="F188" t="str">
            <v>Строительство (отдельно для корпусов, соц. объектов, и т.д.)</v>
          </cell>
        </row>
        <row r="189">
          <cell r="A189" t="str">
            <v>40.04.05</v>
          </cell>
          <cell r="C189" t="str">
            <v>40.04.05</v>
          </cell>
          <cell r="D189" t="str">
            <v>Озеленение территории</v>
          </cell>
          <cell r="E189" t="str">
            <v>Благоустройство</v>
          </cell>
          <cell r="F189" t="str">
            <v>Строительство (отдельно для корпусов, соц. объектов, и т.д.)</v>
          </cell>
        </row>
        <row r="190">
          <cell r="A190" t="str">
            <v>40.04.06</v>
          </cell>
          <cell r="C190" t="str">
            <v>40.04.06</v>
          </cell>
          <cell r="D190" t="str">
            <v>Наружное освещение</v>
          </cell>
          <cell r="E190" t="str">
            <v>Благоустройство</v>
          </cell>
          <cell r="F190" t="str">
            <v>Строительство (отдельно для корпусов, соц. объектов, и т.д.)</v>
          </cell>
        </row>
        <row r="191">
          <cell r="A191" t="str">
            <v>40.04.07</v>
          </cell>
          <cell r="C191" t="str">
            <v>40.04.07</v>
          </cell>
          <cell r="D191" t="str">
            <v>Мало-архитектурные формы</v>
          </cell>
          <cell r="E191" t="str">
            <v>Благоустройство</v>
          </cell>
          <cell r="F191" t="str">
            <v>Строительство (отдельно для корпусов, соц. объектов, и т.д.)</v>
          </cell>
        </row>
        <row r="192">
          <cell r="A192" t="str">
            <v>40.04.08</v>
          </cell>
          <cell r="C192" t="str">
            <v>40.04.08</v>
          </cell>
          <cell r="D192" t="str">
            <v>Перголы, скамейки</v>
          </cell>
          <cell r="E192" t="str">
            <v>Благоустройство</v>
          </cell>
          <cell r="F192" t="str">
            <v>Строительство (отдельно для корпусов, соц. объектов, и т.д.)</v>
          </cell>
        </row>
        <row r="193">
          <cell r="A193" t="str">
            <v>40.04.09</v>
          </cell>
          <cell r="C193" t="str">
            <v>40.04.09</v>
          </cell>
          <cell r="D193" t="str">
            <v>Прочие работы по благоустройству</v>
          </cell>
          <cell r="E193" t="str">
            <v>Благоустройство</v>
          </cell>
          <cell r="F193" t="str">
            <v>Строительство (отдельно для корпусов, соц. объектов, и т.д.)</v>
          </cell>
        </row>
        <row r="194">
          <cell r="A194" t="str">
            <v>40.06</v>
          </cell>
          <cell r="B194" t="str">
            <v>40.06</v>
          </cell>
          <cell r="D194" t="str">
            <v>Содержание строительной площадки</v>
          </cell>
          <cell r="E194" t="str">
            <v>Содержание строительной площадки</v>
          </cell>
          <cell r="F194" t="str">
            <v>Строительство (отдельно для корпусов, соц. объектов, и т.д.)</v>
          </cell>
        </row>
        <row r="195">
          <cell r="A195" t="str">
            <v>40.06.01</v>
          </cell>
          <cell r="C195" t="str">
            <v>40.06.01</v>
          </cell>
          <cell r="D195" t="str">
            <v>Электроэнергия</v>
          </cell>
          <cell r="E195" t="str">
            <v>Содержание строительной площадки</v>
          </cell>
          <cell r="F195" t="str">
            <v>Строительство (отдельно для корпусов, соц. объектов, и т.д.)</v>
          </cell>
        </row>
        <row r="196">
          <cell r="A196" t="str">
            <v>40.06.02</v>
          </cell>
          <cell r="C196" t="str">
            <v>40.06.02</v>
          </cell>
          <cell r="D196" t="str">
            <v>Услуги водоснабжения и канализации</v>
          </cell>
          <cell r="E196" t="str">
            <v>Содержание строительной площадки</v>
          </cell>
          <cell r="F196" t="str">
            <v>Строительство (отдельно для корпусов, соц. объектов, и т.д.)</v>
          </cell>
        </row>
        <row r="197">
          <cell r="A197" t="str">
            <v>40.06.03</v>
          </cell>
          <cell r="C197" t="str">
            <v>40.06.03</v>
          </cell>
          <cell r="D197" t="str">
            <v>Теплоснабжение</v>
          </cell>
          <cell r="E197" t="str">
            <v>Содержание строительной площадки</v>
          </cell>
          <cell r="F197" t="str">
            <v>Строительство (отдельно для корпусов, соц. объектов, и т.д.)</v>
          </cell>
        </row>
        <row r="198">
          <cell r="A198" t="str">
            <v>40.06.04</v>
          </cell>
          <cell r="C198" t="str">
            <v>40.06.04</v>
          </cell>
          <cell r="D198" t="str">
            <v>Сброс загрязняющих веществ в системы водоот</v>
          </cell>
          <cell r="E198" t="str">
            <v>Содержание строительной площадки</v>
          </cell>
          <cell r="F198" t="str">
            <v>Строительство (отдельно для корпусов, соц. объектов, и т.д.)</v>
          </cell>
        </row>
        <row r="199">
          <cell r="A199" t="str">
            <v>40.06.05</v>
          </cell>
          <cell r="C199" t="str">
            <v>40.06.05</v>
          </cell>
          <cell r="D199" t="str">
            <v>Вывоз мусора</v>
          </cell>
          <cell r="E199" t="str">
            <v>Содержание строительной площадки</v>
          </cell>
          <cell r="F199" t="str">
            <v>Строительство (отдельно для корпусов, соц. объектов, и т.д.)</v>
          </cell>
        </row>
        <row r="200">
          <cell r="A200" t="str">
            <v>40.06.06</v>
          </cell>
          <cell r="C200" t="str">
            <v>40.06.06</v>
          </cell>
          <cell r="D200" t="str">
            <v>Услуги связи</v>
          </cell>
          <cell r="E200" t="str">
            <v>Содержание строительной площадки</v>
          </cell>
          <cell r="F200" t="str">
            <v>Строительство (отдельно для корпусов, соц. объектов, и т.д.)</v>
          </cell>
        </row>
        <row r="201">
          <cell r="A201" t="str">
            <v>40.06.07</v>
          </cell>
          <cell r="C201" t="str">
            <v>40.06.07</v>
          </cell>
          <cell r="D201" t="str">
            <v>Интернет</v>
          </cell>
          <cell r="E201" t="str">
            <v>Содержание строительной площадки</v>
          </cell>
          <cell r="F201" t="str">
            <v>Строительство (отдельно для корпусов, соц. объектов, и т.д.)</v>
          </cell>
        </row>
        <row r="202">
          <cell r="A202" t="str">
            <v>40.06.08</v>
          </cell>
          <cell r="C202" t="str">
            <v>40.06.08</v>
          </cell>
          <cell r="D202" t="str">
            <v>Услуги по охране</v>
          </cell>
          <cell r="E202" t="str">
            <v>Содержание строительной площадки</v>
          </cell>
          <cell r="F202" t="str">
            <v>Строительство (отдельно для корпусов, соц. объектов, и т.д.)</v>
          </cell>
        </row>
        <row r="203">
          <cell r="A203" t="str">
            <v>40.07</v>
          </cell>
          <cell r="B203" t="str">
            <v>40.07</v>
          </cell>
          <cell r="D203" t="str">
            <v>Отделка квартир</v>
          </cell>
          <cell r="E203" t="str">
            <v>Отделка квартир</v>
          </cell>
          <cell r="F203" t="str">
            <v>Строительство (отдельно для корпусов, соц. объектов, и т.д.)</v>
          </cell>
        </row>
        <row r="204">
          <cell r="A204" t="str">
            <v>40.08</v>
          </cell>
          <cell r="B204" t="str">
            <v>40.08</v>
          </cell>
          <cell r="D204" t="str">
            <v>Отделка МОП и лифтов</v>
          </cell>
          <cell r="E204" t="str">
            <v>Отделка МОП и лифтов</v>
          </cell>
          <cell r="F204" t="str">
            <v>Строительство (отдельно для корпусов, соц. объектов, и т.д.)</v>
          </cell>
        </row>
        <row r="205">
          <cell r="A205" t="str">
            <v>40.09</v>
          </cell>
          <cell r="B205" t="str">
            <v>40.09</v>
          </cell>
          <cell r="D205" t="str">
            <v>Отделка офисов и торговых помещений</v>
          </cell>
          <cell r="E205" t="str">
            <v>Отделка офисов и торговых помещений</v>
          </cell>
          <cell r="F205" t="str">
            <v>Строительство (отдельно для корпусов, соц. объектов, и т.д.)</v>
          </cell>
        </row>
        <row r="206">
          <cell r="A206" t="str">
            <v>40.90</v>
          </cell>
          <cell r="B206" t="str">
            <v>40.90</v>
          </cell>
          <cell r="D206" t="str">
            <v>Прочие работы</v>
          </cell>
          <cell r="E206" t="str">
            <v>Прочие работы</v>
          </cell>
          <cell r="F206" t="str">
            <v>Строительство (отдельно для корпусов, соц. объектов, и т.д.)</v>
          </cell>
        </row>
        <row r="207">
          <cell r="A207" t="str">
            <v>50</v>
          </cell>
          <cell r="D207" t="str">
            <v>Наружные коммуникации (все вне границ участка)</v>
          </cell>
          <cell r="E207" t="str">
            <v>Наружные коммуникации (все вне границ участка)</v>
          </cell>
          <cell r="F207" t="str">
            <v>Наружные коммуникации (все вне границ участка)</v>
          </cell>
        </row>
        <row r="208">
          <cell r="A208" t="str">
            <v>50.01</v>
          </cell>
          <cell r="B208" t="str">
            <v>50.01</v>
          </cell>
          <cell r="D208" t="str">
            <v>Электроснабжение</v>
          </cell>
          <cell r="E208" t="str">
            <v>Электроснабжение</v>
          </cell>
          <cell r="F208" t="str">
            <v>Наружные коммуникации (все вне границ участка)</v>
          </cell>
        </row>
        <row r="209">
          <cell r="A209" t="str">
            <v>50.01.01</v>
          </cell>
          <cell r="C209" t="str">
            <v>50.01.01</v>
          </cell>
          <cell r="D209" t="str">
            <v>Оплата за технологическое присоединение / Получение ТУ</v>
          </cell>
          <cell r="E209" t="str">
            <v>Электроснабжение</v>
          </cell>
          <cell r="F209" t="str">
            <v>Наружные коммуникации (все вне границ участка)</v>
          </cell>
        </row>
        <row r="210">
          <cell r="A210" t="str">
            <v>50.01.02</v>
          </cell>
          <cell r="C210" t="str">
            <v>50.01.02</v>
          </cell>
          <cell r="D210" t="str">
            <v>Проектирование</v>
          </cell>
          <cell r="E210" t="str">
            <v>Электроснабжение</v>
          </cell>
          <cell r="F210" t="str">
            <v>Наружные коммуникации (все вне границ участка)</v>
          </cell>
        </row>
        <row r="211">
          <cell r="A211" t="str">
            <v>50.01.03</v>
          </cell>
          <cell r="C211" t="str">
            <v>50.01.03</v>
          </cell>
          <cell r="D211" t="str">
            <v>СМР</v>
          </cell>
          <cell r="E211" t="str">
            <v>Электроснабжение</v>
          </cell>
          <cell r="F211" t="str">
            <v>Наружные коммуникации (все вне границ участка)</v>
          </cell>
        </row>
        <row r="212">
          <cell r="A212" t="str">
            <v>50.02</v>
          </cell>
          <cell r="B212" t="str">
            <v>50.02</v>
          </cell>
          <cell r="D212" t="str">
            <v>Теплоснабжение</v>
          </cell>
          <cell r="E212" t="str">
            <v>Теплоснабжение</v>
          </cell>
          <cell r="F212" t="str">
            <v>Наружные коммуникации (все вне границ участка)</v>
          </cell>
        </row>
        <row r="213">
          <cell r="A213" t="str">
            <v>50.02.01</v>
          </cell>
          <cell r="C213" t="str">
            <v>50.02.01</v>
          </cell>
          <cell r="D213" t="str">
            <v>Оплата за технологическое присоединение / Получение ТУ</v>
          </cell>
          <cell r="E213" t="str">
            <v>Теплоснабжение</v>
          </cell>
          <cell r="F213" t="str">
            <v>Наружные коммуникации (все вне границ участка)</v>
          </cell>
        </row>
        <row r="214">
          <cell r="A214" t="str">
            <v>50.02.02</v>
          </cell>
          <cell r="C214" t="str">
            <v>50.02.02</v>
          </cell>
          <cell r="D214" t="str">
            <v>Проектирование</v>
          </cell>
          <cell r="E214" t="str">
            <v>Теплоснабжение</v>
          </cell>
          <cell r="F214" t="str">
            <v>Наружные коммуникации (все вне границ участка)</v>
          </cell>
        </row>
        <row r="215">
          <cell r="A215" t="str">
            <v>50.02.03</v>
          </cell>
          <cell r="C215" t="str">
            <v>50.02.03</v>
          </cell>
          <cell r="D215" t="str">
            <v>СМР</v>
          </cell>
          <cell r="E215" t="str">
            <v>Теплоснабжение</v>
          </cell>
          <cell r="F215" t="str">
            <v>Наружные коммуникации (все вне границ участка)</v>
          </cell>
        </row>
        <row r="216">
          <cell r="A216" t="str">
            <v>50.03</v>
          </cell>
          <cell r="B216" t="str">
            <v>50.03</v>
          </cell>
          <cell r="D216" t="str">
            <v>Водопровод</v>
          </cell>
          <cell r="E216" t="str">
            <v>Водопровод</v>
          </cell>
          <cell r="F216" t="str">
            <v>Наружные коммуникации (все вне границ участка)</v>
          </cell>
        </row>
        <row r="217">
          <cell r="A217" t="str">
            <v>50.03.01</v>
          </cell>
          <cell r="C217" t="str">
            <v>50.03.01</v>
          </cell>
          <cell r="D217" t="str">
            <v>Получение ТУ</v>
          </cell>
          <cell r="E217" t="str">
            <v>Водопровод</v>
          </cell>
          <cell r="F217" t="str">
            <v>Наружные коммуникации (все вне границ участка)</v>
          </cell>
        </row>
        <row r="218">
          <cell r="A218" t="str">
            <v>50.03.02</v>
          </cell>
          <cell r="C218" t="str">
            <v>50.03.02</v>
          </cell>
          <cell r="D218" t="str">
            <v>Проектирование</v>
          </cell>
          <cell r="E218" t="str">
            <v>Водопровод</v>
          </cell>
          <cell r="F218" t="str">
            <v>Наружные коммуникации (все вне границ участка)</v>
          </cell>
        </row>
        <row r="219">
          <cell r="A219" t="str">
            <v>50.03.03</v>
          </cell>
          <cell r="C219" t="str">
            <v>50.03.03</v>
          </cell>
          <cell r="D219" t="str">
            <v>СМР</v>
          </cell>
          <cell r="E219" t="str">
            <v>Водопровод</v>
          </cell>
          <cell r="F219" t="str">
            <v>Наружные коммуникации (все вне границ участка)</v>
          </cell>
        </row>
        <row r="220">
          <cell r="A220" t="str">
            <v>50.04</v>
          </cell>
          <cell r="B220" t="str">
            <v>50.04</v>
          </cell>
          <cell r="D220" t="str">
            <v>Канализация</v>
          </cell>
          <cell r="E220" t="str">
            <v>Канализация</v>
          </cell>
          <cell r="F220" t="str">
            <v>Наружные коммуникации (все вне границ участка)</v>
          </cell>
        </row>
        <row r="221">
          <cell r="A221" t="str">
            <v>50.04.01</v>
          </cell>
          <cell r="C221" t="str">
            <v>50.04.01</v>
          </cell>
          <cell r="D221" t="str">
            <v>Получение ТУ</v>
          </cell>
          <cell r="E221" t="str">
            <v>Канализация</v>
          </cell>
          <cell r="F221" t="str">
            <v>Наружные коммуникации (все вне границ участка)</v>
          </cell>
        </row>
        <row r="222">
          <cell r="A222" t="str">
            <v>50.04.02</v>
          </cell>
          <cell r="C222" t="str">
            <v>50.04.02</v>
          </cell>
          <cell r="D222" t="str">
            <v>Проектирование</v>
          </cell>
          <cell r="E222" t="str">
            <v>Канализация</v>
          </cell>
          <cell r="F222" t="str">
            <v>Наружные коммуникации (все вне границ участка)</v>
          </cell>
        </row>
        <row r="223">
          <cell r="A223" t="str">
            <v>50.04.03</v>
          </cell>
          <cell r="C223" t="str">
            <v>50.04.03</v>
          </cell>
          <cell r="D223" t="str">
            <v>СМР</v>
          </cell>
          <cell r="E223" t="str">
            <v>Канализация</v>
          </cell>
          <cell r="F223" t="str">
            <v>Наружные коммуникации (все вне границ участка)</v>
          </cell>
        </row>
        <row r="224">
          <cell r="A224" t="str">
            <v>50.05</v>
          </cell>
          <cell r="B224" t="str">
            <v>50.05</v>
          </cell>
          <cell r="D224" t="str">
            <v>Водосток</v>
          </cell>
          <cell r="E224" t="str">
            <v>Водосток</v>
          </cell>
          <cell r="F224" t="str">
            <v>Наружные коммуникации (все вне границ участка)</v>
          </cell>
        </row>
        <row r="225">
          <cell r="A225" t="str">
            <v>50.05.01</v>
          </cell>
          <cell r="C225" t="str">
            <v>50.05.01</v>
          </cell>
          <cell r="D225" t="str">
            <v>Получение ТУ</v>
          </cell>
          <cell r="E225" t="str">
            <v>Водосток</v>
          </cell>
          <cell r="F225" t="str">
            <v>Наружные коммуникации (все вне границ участка)</v>
          </cell>
        </row>
        <row r="226">
          <cell r="A226" t="str">
            <v>50.05.02</v>
          </cell>
          <cell r="C226" t="str">
            <v>50.05.02</v>
          </cell>
          <cell r="D226" t="str">
            <v>Проектирование</v>
          </cell>
          <cell r="E226" t="str">
            <v>Водосток</v>
          </cell>
          <cell r="F226" t="str">
            <v>Наружные коммуникации (все вне границ участка)</v>
          </cell>
        </row>
        <row r="227">
          <cell r="A227" t="str">
            <v>50.05.03</v>
          </cell>
          <cell r="C227" t="str">
            <v>50.05.03</v>
          </cell>
          <cell r="D227" t="str">
            <v>СМР</v>
          </cell>
          <cell r="E227" t="str">
            <v>Водосток</v>
          </cell>
          <cell r="F227" t="str">
            <v>Наружные коммуникации (все вне границ участка)</v>
          </cell>
        </row>
        <row r="228">
          <cell r="A228" t="str">
            <v>50.06</v>
          </cell>
          <cell r="B228" t="str">
            <v>50.06</v>
          </cell>
          <cell r="D228" t="str">
            <v>Телекоммуникации</v>
          </cell>
          <cell r="E228" t="str">
            <v>Телекоммуникации</v>
          </cell>
          <cell r="F228" t="str">
            <v>Наружные коммуникации (все вне границ участка)</v>
          </cell>
        </row>
        <row r="229">
          <cell r="A229" t="str">
            <v>50.06.01</v>
          </cell>
          <cell r="C229" t="str">
            <v>50.06.01</v>
          </cell>
          <cell r="D229" t="str">
            <v>Получение ТУ</v>
          </cell>
          <cell r="E229" t="str">
            <v>Телекоммуникации</v>
          </cell>
          <cell r="F229" t="str">
            <v>Наружные коммуникации (все вне границ участка)</v>
          </cell>
        </row>
        <row r="230">
          <cell r="A230" t="str">
            <v>50.06.02</v>
          </cell>
          <cell r="C230" t="str">
            <v>50.06.02</v>
          </cell>
          <cell r="D230" t="str">
            <v>Проектирование</v>
          </cell>
          <cell r="E230" t="str">
            <v>Телекоммуникации</v>
          </cell>
          <cell r="F230" t="str">
            <v>Наружные коммуникации (все вне границ участка)</v>
          </cell>
        </row>
        <row r="231">
          <cell r="A231" t="str">
            <v>50.06.03</v>
          </cell>
          <cell r="C231" t="str">
            <v>50.06.03</v>
          </cell>
          <cell r="D231" t="str">
            <v>СМР</v>
          </cell>
          <cell r="E231" t="str">
            <v>Телекоммуникации</v>
          </cell>
          <cell r="F231" t="str">
            <v>Наружные коммуникации (все вне границ участка)</v>
          </cell>
        </row>
        <row r="232">
          <cell r="A232" t="str">
            <v>50.07</v>
          </cell>
          <cell r="B232" t="str">
            <v>50.07</v>
          </cell>
          <cell r="D232" t="str">
            <v>Газопровод</v>
          </cell>
          <cell r="E232" t="str">
            <v>Газопровод</v>
          </cell>
          <cell r="F232" t="str">
            <v>Наружные коммуникации (все вне границ участка)</v>
          </cell>
        </row>
        <row r="233">
          <cell r="A233" t="str">
            <v>50.07.01</v>
          </cell>
          <cell r="C233" t="str">
            <v>50.07.01</v>
          </cell>
          <cell r="D233" t="str">
            <v>Получение ТУ</v>
          </cell>
          <cell r="E233" t="str">
            <v>Газопровод</v>
          </cell>
          <cell r="F233" t="str">
            <v>Наружные коммуникации (все вне границ участка)</v>
          </cell>
        </row>
        <row r="234">
          <cell r="A234" t="str">
            <v>50.07.02</v>
          </cell>
          <cell r="C234" t="str">
            <v>50.07.02</v>
          </cell>
          <cell r="D234" t="str">
            <v>Проектирование</v>
          </cell>
          <cell r="E234" t="str">
            <v>Газопровод</v>
          </cell>
          <cell r="F234" t="str">
            <v>Наружные коммуникации (все вне границ участка)</v>
          </cell>
        </row>
        <row r="235">
          <cell r="A235" t="str">
            <v>50.07.03</v>
          </cell>
          <cell r="C235" t="str">
            <v>50.07.03</v>
          </cell>
          <cell r="D235" t="str">
            <v>СМР</v>
          </cell>
          <cell r="E235" t="str">
            <v>Газопровод</v>
          </cell>
          <cell r="F235" t="str">
            <v>Наружные коммуникации (все вне границ участка)</v>
          </cell>
        </row>
        <row r="236">
          <cell r="A236" t="str">
            <v>50.08</v>
          </cell>
          <cell r="B236" t="str">
            <v>50.08</v>
          </cell>
          <cell r="D236" t="str">
            <v>Устройство дорог</v>
          </cell>
          <cell r="E236" t="str">
            <v>Устройство дорог</v>
          </cell>
          <cell r="F236" t="str">
            <v>Наружные коммуникации (все вне границ участка)</v>
          </cell>
        </row>
        <row r="237">
          <cell r="A237" t="str">
            <v>50.08.01</v>
          </cell>
          <cell r="C237" t="str">
            <v>50.08.01</v>
          </cell>
          <cell r="D237" t="str">
            <v>Получение ТУ</v>
          </cell>
          <cell r="E237" t="str">
            <v>Устройство дорог</v>
          </cell>
          <cell r="F237" t="str">
            <v>Наружные коммуникации (все вне границ участка)</v>
          </cell>
        </row>
        <row r="238">
          <cell r="A238" t="str">
            <v>50.08.02</v>
          </cell>
          <cell r="C238" t="str">
            <v>50.08.02</v>
          </cell>
          <cell r="D238" t="str">
            <v>Проектирование</v>
          </cell>
          <cell r="E238" t="str">
            <v>Устройство дорог</v>
          </cell>
          <cell r="F238" t="str">
            <v>Наружные коммуникации (все вне границ участка)</v>
          </cell>
        </row>
        <row r="239">
          <cell r="A239" t="str">
            <v>50.08.03</v>
          </cell>
          <cell r="C239" t="str">
            <v>50.08.03</v>
          </cell>
          <cell r="D239" t="str">
            <v>СМР</v>
          </cell>
          <cell r="E239" t="str">
            <v>Устройство дорог</v>
          </cell>
          <cell r="F239" t="str">
            <v>Наружные коммуникации (все вне границ участка)</v>
          </cell>
        </row>
        <row r="240">
          <cell r="A240" t="str">
            <v>50.09</v>
          </cell>
          <cell r="B240" t="str">
            <v>50.09</v>
          </cell>
          <cell r="D240" t="str">
            <v>Наружное освещение</v>
          </cell>
          <cell r="E240" t="str">
            <v>Наружное освещение</v>
          </cell>
          <cell r="F240" t="str">
            <v>Наружные коммуникации (все вне границ участка)</v>
          </cell>
        </row>
        <row r="241">
          <cell r="A241" t="str">
            <v>50.09.01</v>
          </cell>
          <cell r="C241" t="str">
            <v>50.09.01</v>
          </cell>
          <cell r="D241" t="str">
            <v>Получение ТУ</v>
          </cell>
          <cell r="E241" t="str">
            <v>Наружное освещение</v>
          </cell>
          <cell r="F241" t="str">
            <v>Наружные коммуникации (все вне границ участка)</v>
          </cell>
        </row>
        <row r="242">
          <cell r="A242" t="str">
            <v>50.09.02</v>
          </cell>
          <cell r="C242" t="str">
            <v>50.09.02</v>
          </cell>
          <cell r="D242" t="str">
            <v>Проектирование</v>
          </cell>
          <cell r="E242" t="str">
            <v>Наружное освещение</v>
          </cell>
          <cell r="F242" t="str">
            <v>Наружные коммуникации (все вне границ участка)</v>
          </cell>
        </row>
        <row r="243">
          <cell r="A243" t="str">
            <v>50.09.03</v>
          </cell>
          <cell r="C243" t="str">
            <v>50.09.03</v>
          </cell>
          <cell r="D243" t="str">
            <v>СМР</v>
          </cell>
          <cell r="E243" t="str">
            <v>Наружное освещение</v>
          </cell>
          <cell r="F243" t="str">
            <v>Наружные коммуникации (все вне границ участка)</v>
          </cell>
        </row>
        <row r="244">
          <cell r="A244" t="str">
            <v>50.10</v>
          </cell>
          <cell r="B244" t="str">
            <v>50.10</v>
          </cell>
          <cell r="D244" t="str">
            <v>Прочие сети</v>
          </cell>
          <cell r="E244" t="str">
            <v>Прочие сети</v>
          </cell>
          <cell r="F244" t="str">
            <v>Наружные коммуникации (все вне границ участка)</v>
          </cell>
        </row>
        <row r="245">
          <cell r="A245" t="str">
            <v>50.10.01</v>
          </cell>
          <cell r="C245" t="str">
            <v>50.10.01</v>
          </cell>
          <cell r="D245" t="str">
            <v>Получение ТУ</v>
          </cell>
          <cell r="E245" t="str">
            <v>Прочие сети</v>
          </cell>
          <cell r="F245" t="str">
            <v>Наружные коммуникации (все вне границ участка)</v>
          </cell>
        </row>
        <row r="246">
          <cell r="A246" t="str">
            <v>50.10.02</v>
          </cell>
          <cell r="C246" t="str">
            <v>50.10.02</v>
          </cell>
          <cell r="D246" t="str">
            <v>Проектирование</v>
          </cell>
          <cell r="E246" t="str">
            <v>Прочие сети</v>
          </cell>
          <cell r="F246" t="str">
            <v>Наружные коммуникации (все вне границ участка)</v>
          </cell>
        </row>
        <row r="247">
          <cell r="A247" t="str">
            <v>50.10.03</v>
          </cell>
          <cell r="C247" t="str">
            <v>50.10.03</v>
          </cell>
          <cell r="D247" t="str">
            <v>СМР</v>
          </cell>
          <cell r="E247" t="str">
            <v>Прочие сети</v>
          </cell>
          <cell r="F247" t="str">
            <v>Наружные коммуникации (все вне границ участка)</v>
          </cell>
        </row>
        <row r="248">
          <cell r="A248" t="str">
            <v>55</v>
          </cell>
          <cell r="D248" t="str">
            <v>Имущественные отношения</v>
          </cell>
          <cell r="E248" t="str">
            <v>Имущественные отношения</v>
          </cell>
          <cell r="F248" t="str">
            <v>Имущественные отношения</v>
          </cell>
        </row>
        <row r="249">
          <cell r="A249" t="str">
            <v>55.01</v>
          </cell>
          <cell r="B249" t="str">
            <v>55.01</v>
          </cell>
          <cell r="D249" t="str">
            <v>Переселение, освобождение от арендаторов</v>
          </cell>
          <cell r="E249" t="str">
            <v>Переселение, освобождение от арендаторов</v>
          </cell>
          <cell r="F249" t="str">
            <v>Имущественные отношения</v>
          </cell>
        </row>
        <row r="250">
          <cell r="A250" t="str">
            <v>55.02</v>
          </cell>
          <cell r="B250" t="str">
            <v>55.02</v>
          </cell>
          <cell r="D250" t="str">
            <v xml:space="preserve">БТИ </v>
          </cell>
          <cell r="E250" t="str">
            <v xml:space="preserve">БТИ </v>
          </cell>
          <cell r="F250" t="str">
            <v>Имущественные отношения</v>
          </cell>
        </row>
        <row r="251">
          <cell r="A251" t="str">
            <v>55.03</v>
          </cell>
          <cell r="B251" t="str">
            <v>55.03</v>
          </cell>
          <cell r="D251" t="str">
            <v>Оформление прав на вновь построенные объекты, остающиеся у застройщика</v>
          </cell>
          <cell r="E251" t="str">
            <v>Оформление прав на вновь построенные объекты, остающиеся у застройщика</v>
          </cell>
          <cell r="F251" t="str">
            <v>Имущественные отношения</v>
          </cell>
        </row>
        <row r="252">
          <cell r="A252" t="str">
            <v>55.04</v>
          </cell>
          <cell r="B252" t="str">
            <v>55.04</v>
          </cell>
          <cell r="D252" t="str">
            <v>Регистрация прав собственности на покупателя</v>
          </cell>
          <cell r="E252" t="str">
            <v>Регистрация прав собственности на покупателя</v>
          </cell>
          <cell r="F252" t="str">
            <v>Имущественные отношения</v>
          </cell>
        </row>
        <row r="253">
          <cell r="A253" t="str">
            <v>55.05</v>
          </cell>
          <cell r="B253" t="str">
            <v>55.05</v>
          </cell>
          <cell r="D253" t="str">
            <v>Организационно-правовые мероприятия</v>
          </cell>
          <cell r="E253" t="str">
            <v>Организационно-правовые мероприятия</v>
          </cell>
          <cell r="F253" t="str">
            <v>Имущественные отношения</v>
          </cell>
        </row>
        <row r="254">
          <cell r="A254" t="str">
            <v>55.06</v>
          </cell>
          <cell r="B254" t="str">
            <v>55.06</v>
          </cell>
          <cell r="D254" t="str">
            <v>Увеличение площадей (номинальное) существующих капитальных строений</v>
          </cell>
          <cell r="E254" t="str">
            <v>Увеличение площадей (номинальное) существующих капитальных строений</v>
          </cell>
          <cell r="F254" t="str">
            <v>Имущественные отношения</v>
          </cell>
        </row>
        <row r="255">
          <cell r="A255" t="str">
            <v>60</v>
          </cell>
          <cell r="D255" t="str">
            <v>Коммерческие услуги</v>
          </cell>
          <cell r="E255" t="str">
            <v>Коммерческие услуги</v>
          </cell>
          <cell r="F255" t="str">
            <v>Коммерческие услуги</v>
          </cell>
        </row>
        <row r="256">
          <cell r="A256" t="str">
            <v>60.01</v>
          </cell>
          <cell r="B256" t="str">
            <v>60.01</v>
          </cell>
          <cell r="D256" t="str">
            <v>Брокерские услуги</v>
          </cell>
          <cell r="E256" t="str">
            <v>Брокерские услуги</v>
          </cell>
          <cell r="F256" t="str">
            <v>Коммерческие услуги</v>
          </cell>
        </row>
        <row r="257">
          <cell r="A257" t="str">
            <v>60.02</v>
          </cell>
          <cell r="B257" t="str">
            <v>60.02</v>
          </cell>
          <cell r="D257" t="str">
            <v>Устройство офиса продаж</v>
          </cell>
          <cell r="E257" t="str">
            <v>Устройство офиса продаж</v>
          </cell>
          <cell r="F257" t="str">
            <v>Коммерческие услуги</v>
          </cell>
        </row>
        <row r="258">
          <cell r="A258" t="str">
            <v>60.03</v>
          </cell>
          <cell r="B258" t="str">
            <v>60.03</v>
          </cell>
          <cell r="D258" t="str">
            <v>Оценка</v>
          </cell>
          <cell r="E258" t="str">
            <v>Оценка</v>
          </cell>
          <cell r="F258" t="str">
            <v>Коммерческие услуги</v>
          </cell>
        </row>
        <row r="259">
          <cell r="A259" t="str">
            <v>60.04</v>
          </cell>
          <cell r="B259" t="str">
            <v>60.04</v>
          </cell>
          <cell r="D259" t="str">
            <v>Маркетинг</v>
          </cell>
          <cell r="E259" t="str">
            <v>Маркетинг</v>
          </cell>
          <cell r="F259" t="str">
            <v>Коммерческие услуги</v>
          </cell>
        </row>
        <row r="260">
          <cell r="A260" t="str">
            <v>60.05</v>
          </cell>
          <cell r="B260" t="str">
            <v>60.05</v>
          </cell>
          <cell r="D260" t="str">
            <v>Реклама</v>
          </cell>
          <cell r="E260" t="str">
            <v>Реклама</v>
          </cell>
          <cell r="F260" t="str">
            <v>Коммерческие услуги</v>
          </cell>
        </row>
        <row r="261">
          <cell r="A261" t="str">
            <v>60.06</v>
          </cell>
          <cell r="B261" t="str">
            <v>60.06</v>
          </cell>
          <cell r="D261" t="str">
            <v>PR</v>
          </cell>
          <cell r="E261" t="str">
            <v>PR</v>
          </cell>
          <cell r="F261" t="str">
            <v>Коммерческие услуги</v>
          </cell>
        </row>
        <row r="262">
          <cell r="A262" t="str">
            <v>60.07</v>
          </cell>
          <cell r="B262" t="str">
            <v>60.07</v>
          </cell>
          <cell r="D262" t="str">
            <v>Прочее</v>
          </cell>
          <cell r="E262" t="str">
            <v>Прочее</v>
          </cell>
          <cell r="F262" t="str">
            <v>Коммерческие услуги</v>
          </cell>
        </row>
        <row r="263">
          <cell r="A263" t="str">
            <v>70</v>
          </cell>
          <cell r="D263" t="str">
            <v>Платежи по операционной деятельности</v>
          </cell>
          <cell r="E263" t="str">
            <v>Платежи по операционной деятельности</v>
          </cell>
          <cell r="F263" t="str">
            <v>Платежи по операционной деятельности</v>
          </cell>
        </row>
        <row r="264">
          <cell r="A264" t="str">
            <v>70.01</v>
          </cell>
          <cell r="B264" t="str">
            <v>70.01</v>
          </cell>
          <cell r="D264" t="str">
            <v>Расходы по содержанию и эксплуатации объекта</v>
          </cell>
          <cell r="E264" t="str">
            <v>Расходы по содержанию и эксплуатации объекта</v>
          </cell>
          <cell r="F264" t="str">
            <v>Платежи по операционной деятельности</v>
          </cell>
        </row>
        <row r="265">
          <cell r="A265" t="str">
            <v>70.01.01</v>
          </cell>
          <cell r="C265" t="str">
            <v>70.01.01</v>
          </cell>
          <cell r="D265" t="str">
            <v>Арендные платежи объекта</v>
          </cell>
          <cell r="E265" t="str">
            <v>Расходы по содержанию и эксплуатации объекта</v>
          </cell>
          <cell r="F265" t="str">
            <v>Платежи по операционной деятельности</v>
          </cell>
        </row>
        <row r="266">
          <cell r="A266" t="str">
            <v>70.01.02</v>
          </cell>
          <cell r="C266" t="str">
            <v>70.01.02</v>
          </cell>
          <cell r="D266" t="str">
            <v>Страхование объекта</v>
          </cell>
          <cell r="E266" t="str">
            <v>Расходы по содержанию и эксплуатации объекта</v>
          </cell>
          <cell r="F266" t="str">
            <v>Платежи по операционной деятельности</v>
          </cell>
        </row>
        <row r="267">
          <cell r="A267" t="str">
            <v>70.01.03</v>
          </cell>
          <cell r="C267" t="str">
            <v>70.01.03</v>
          </cell>
          <cell r="D267" t="str">
            <v>Эксплуатационные и коммунальные расходы</v>
          </cell>
          <cell r="E267" t="str">
            <v>Расходы по содержанию и эксплуатации объекта</v>
          </cell>
          <cell r="F267" t="str">
            <v>Платежи по операционной деятельности</v>
          </cell>
        </row>
        <row r="268">
          <cell r="A268" t="str">
            <v>70.01.04</v>
          </cell>
          <cell r="C268" t="str">
            <v>70.01.04</v>
          </cell>
          <cell r="D268" t="str">
            <v>Расходы по ремонту объекта</v>
          </cell>
          <cell r="E268" t="str">
            <v>Расходы по содержанию и эксплуатации объекта</v>
          </cell>
          <cell r="F268" t="str">
            <v>Платежи по операционной деятельности</v>
          </cell>
        </row>
        <row r="269">
          <cell r="A269" t="str">
            <v>70.01.05</v>
          </cell>
          <cell r="C269" t="str">
            <v>70.01.05</v>
          </cell>
          <cell r="D269" t="str">
            <v>Расходы по безопасности и охране</v>
          </cell>
          <cell r="E269" t="str">
            <v>Расходы по содержанию и эксплуатации объекта</v>
          </cell>
          <cell r="F269" t="str">
            <v>Платежи по операционной деятельности</v>
          </cell>
        </row>
        <row r="270">
          <cell r="A270" t="str">
            <v>70.01.06</v>
          </cell>
          <cell r="C270" t="str">
            <v>70.01.06</v>
          </cell>
          <cell r="D270" t="str">
            <v>Прочие расходы по содержанию и эксплуатации</v>
          </cell>
          <cell r="E270" t="str">
            <v>Расходы по содержанию и эксплуатации объекта</v>
          </cell>
          <cell r="F270" t="str">
            <v>Платежи по операционной деятельности</v>
          </cell>
        </row>
        <row r="271">
          <cell r="A271" t="str">
            <v>70.02</v>
          </cell>
          <cell r="B271" t="str">
            <v>70.02</v>
          </cell>
          <cell r="D271" t="str">
            <v>ФОТ основного и привлеченного персонала</v>
          </cell>
          <cell r="E271" t="str">
            <v>ФОТ основного и привлеченного персонала</v>
          </cell>
          <cell r="F271" t="str">
            <v>Платежи по операционной деятельности</v>
          </cell>
        </row>
        <row r="272">
          <cell r="A272" t="str">
            <v>70.02.01</v>
          </cell>
          <cell r="C272" t="str">
            <v>70.02.01</v>
          </cell>
          <cell r="D272" t="str">
            <v>Основная заработная плата</v>
          </cell>
          <cell r="E272" t="str">
            <v>ФОТ основного и привлеченного персонала</v>
          </cell>
          <cell r="F272" t="str">
            <v>Платежи по операционной деятельности</v>
          </cell>
        </row>
        <row r="273">
          <cell r="A273" t="str">
            <v>70.02.02</v>
          </cell>
          <cell r="C273" t="str">
            <v>70.02.02</v>
          </cell>
          <cell r="D273" t="str">
            <v>Премиальные выплаты и бонусы</v>
          </cell>
          <cell r="E273" t="str">
            <v>ФОТ основного и привлеченного персонала</v>
          </cell>
          <cell r="F273" t="str">
            <v>Платежи по операционной деятельности</v>
          </cell>
        </row>
        <row r="274">
          <cell r="A274" t="str">
            <v>70.02.03</v>
          </cell>
          <cell r="C274" t="str">
            <v>70.02.03</v>
          </cell>
          <cell r="D274" t="str">
            <v>Компенсации и прочие выплаты</v>
          </cell>
          <cell r="E274" t="str">
            <v>ФОТ основного и привлеченного персонала</v>
          </cell>
          <cell r="F274" t="str">
            <v>Платежи по операционной деятельности</v>
          </cell>
        </row>
        <row r="275">
          <cell r="A275" t="str">
            <v>70.03</v>
          </cell>
          <cell r="B275" t="str">
            <v>70.03</v>
          </cell>
          <cell r="D275" t="str">
            <v>Начисления на ФОТ</v>
          </cell>
          <cell r="E275" t="str">
            <v>Начисления на ФОТ</v>
          </cell>
          <cell r="F275" t="str">
            <v>Платежи по операционной деятельности</v>
          </cell>
        </row>
        <row r="276">
          <cell r="A276" t="str">
            <v>70.04</v>
          </cell>
          <cell r="B276" t="str">
            <v>70.04</v>
          </cell>
          <cell r="D276" t="str">
            <v>Административно-хозяйственные расходы</v>
          </cell>
          <cell r="E276" t="str">
            <v>Административно-хозяйственные расходы</v>
          </cell>
          <cell r="F276" t="str">
            <v>Платежи по операционной деятельности</v>
          </cell>
        </row>
        <row r="277">
          <cell r="A277" t="str">
            <v>70.04.01</v>
          </cell>
          <cell r="C277" t="str">
            <v>70.04.01</v>
          </cell>
          <cell r="D277" t="str">
            <v>Расходы по IT - направлению</v>
          </cell>
          <cell r="E277" t="str">
            <v>Административно-хозяйственные расходы</v>
          </cell>
          <cell r="F277" t="str">
            <v>Платежи по операционной деятельности</v>
          </cell>
        </row>
        <row r="278">
          <cell r="A278" t="str">
            <v>70.04.02</v>
          </cell>
          <cell r="C278" t="str">
            <v>70.04.02</v>
          </cell>
          <cell r="D278" t="str">
            <v>Командировочные расходы</v>
          </cell>
          <cell r="E278" t="str">
            <v>Административно-хозяйственные расходы</v>
          </cell>
          <cell r="F278" t="str">
            <v>Платежи по операционной деятельности</v>
          </cell>
        </row>
        <row r="279">
          <cell r="A279" t="str">
            <v>70.04.03</v>
          </cell>
          <cell r="C279" t="str">
            <v>70.04.03</v>
          </cell>
          <cell r="D279" t="str">
            <v>Представительские расходы</v>
          </cell>
          <cell r="E279" t="str">
            <v>Административно-хозяйственные расходы</v>
          </cell>
          <cell r="F279" t="str">
            <v>Платежи по операционной деятельности</v>
          </cell>
        </row>
        <row r="280">
          <cell r="A280" t="str">
            <v>70.04.04</v>
          </cell>
          <cell r="C280" t="str">
            <v>70.04.04</v>
          </cell>
          <cell r="D280" t="str">
            <v>Юридические расходы</v>
          </cell>
          <cell r="E280" t="str">
            <v>Административно-хозяйственные расходы</v>
          </cell>
          <cell r="F280" t="str">
            <v>Платежи по операционной деятельности</v>
          </cell>
        </row>
        <row r="281">
          <cell r="A281" t="str">
            <v>70.04.05</v>
          </cell>
          <cell r="C281" t="str">
            <v>70.04.05</v>
          </cell>
          <cell r="D281" t="str">
            <v>Бухгалтерское обслуживание</v>
          </cell>
          <cell r="E281" t="str">
            <v>Административно-хозяйственные расходы</v>
          </cell>
          <cell r="F281" t="str">
            <v>Платежи по операционной деятельности</v>
          </cell>
        </row>
        <row r="282">
          <cell r="A282" t="str">
            <v>70.04.06</v>
          </cell>
          <cell r="C282" t="str">
            <v>70.04.06</v>
          </cell>
          <cell r="D282" t="str">
            <v>Прочие АХР</v>
          </cell>
          <cell r="E282" t="str">
            <v>Административно-хозяйственные расходы</v>
          </cell>
          <cell r="F282" t="str">
            <v>Платежи по операционной деятельности</v>
          </cell>
        </row>
        <row r="283">
          <cell r="A283" t="str">
            <v>70.04.07</v>
          </cell>
          <cell r="C283" t="str">
            <v>70.04.07</v>
          </cell>
          <cell r="D283" t="str">
            <v>Расходы на персонал</v>
          </cell>
          <cell r="E283" t="str">
            <v>Административно-хозяйственные расходы</v>
          </cell>
          <cell r="F283" t="str">
            <v>Платежи по операционной деятельности</v>
          </cell>
        </row>
        <row r="284">
          <cell r="A284" t="str">
            <v>70.04.08</v>
          </cell>
          <cell r="C284" t="str">
            <v>70.04.08</v>
          </cell>
          <cell r="D284" t="str">
            <v>Арендные платежи</v>
          </cell>
          <cell r="E284" t="str">
            <v>Административно-хозяйственные расходы</v>
          </cell>
          <cell r="F284" t="str">
            <v>Платежи по операционной деятельности</v>
          </cell>
        </row>
        <row r="285">
          <cell r="A285" t="str">
            <v>70.04.09</v>
          </cell>
          <cell r="C285" t="str">
            <v>70.04.09</v>
          </cell>
          <cell r="D285" t="str">
            <v>Страхование имущества</v>
          </cell>
          <cell r="E285" t="str">
            <v>Административно-хозяйственные расходы</v>
          </cell>
          <cell r="F285" t="str">
            <v>Платежи по операционной деятельности</v>
          </cell>
        </row>
        <row r="286">
          <cell r="A286" t="str">
            <v>70.05</v>
          </cell>
          <cell r="B286" t="str">
            <v>70.05</v>
          </cell>
          <cell r="D286" t="str">
            <v>Налоги и прочие аналогичные выплаты</v>
          </cell>
          <cell r="E286" t="str">
            <v>Налоги и прочие аналогичные выплаты</v>
          </cell>
          <cell r="F286" t="str">
            <v>Платежи по операционной деятельности</v>
          </cell>
        </row>
        <row r="287">
          <cell r="A287" t="str">
            <v>70.05.01</v>
          </cell>
          <cell r="C287" t="str">
            <v>70.05.01</v>
          </cell>
          <cell r="D287" t="str">
            <v>Земельный налог/аренда земли</v>
          </cell>
          <cell r="E287" t="str">
            <v>Налоги и прочие аналогичные выплаты</v>
          </cell>
          <cell r="F287" t="str">
            <v>Платежи по операционной деятельности</v>
          </cell>
        </row>
        <row r="288">
          <cell r="A288" t="str">
            <v>70.05.02</v>
          </cell>
          <cell r="C288" t="str">
            <v>70.05.02</v>
          </cell>
          <cell r="D288" t="str">
            <v>Налог на имущество</v>
          </cell>
          <cell r="E288" t="str">
            <v>Налоги и прочие аналогичные выплаты</v>
          </cell>
          <cell r="F288" t="str">
            <v>Платежи по операционной деятельности</v>
          </cell>
        </row>
        <row r="289">
          <cell r="A289" t="str">
            <v>70.05.03</v>
          </cell>
          <cell r="C289" t="str">
            <v>70.05.03</v>
          </cell>
          <cell r="D289" t="str">
            <v>Налог на прибыль</v>
          </cell>
          <cell r="E289" t="str">
            <v>Налоги и прочие аналогичные выплаты</v>
          </cell>
          <cell r="F289" t="str">
            <v>Платежи по операционной деятельности</v>
          </cell>
        </row>
        <row r="290">
          <cell r="A290" t="str">
            <v>70.05.04</v>
          </cell>
          <cell r="C290" t="str">
            <v>70.05.04</v>
          </cell>
          <cell r="D290" t="str">
            <v>НДС</v>
          </cell>
          <cell r="E290" t="str">
            <v>Налоги и прочие аналогичные выплаты</v>
          </cell>
          <cell r="F290" t="str">
            <v>Платежи по операционной деятельности</v>
          </cell>
        </row>
        <row r="291">
          <cell r="A291" t="str">
            <v>70.05.05</v>
          </cell>
          <cell r="C291" t="str">
            <v>70.05.05</v>
          </cell>
          <cell r="D291" t="str">
            <v>Прочие налоги</v>
          </cell>
          <cell r="E291" t="str">
            <v>Налоги и прочие аналогичные выплаты</v>
          </cell>
          <cell r="F291" t="str">
            <v>Платежи по операционной деятельности</v>
          </cell>
        </row>
        <row r="292">
          <cell r="A292" t="str">
            <v>70.06</v>
          </cell>
          <cell r="B292" t="str">
            <v>70.06</v>
          </cell>
          <cell r="D292" t="str">
            <v>Комиссии финансовых учреждений</v>
          </cell>
          <cell r="E292" t="str">
            <v>Комиссии финансовых учреждений</v>
          </cell>
          <cell r="F292" t="str">
            <v>Платежи по операционной деятельности</v>
          </cell>
        </row>
        <row r="293">
          <cell r="A293" t="str">
            <v>70.06.01</v>
          </cell>
          <cell r="C293" t="str">
            <v>70.06.01</v>
          </cell>
          <cell r="D293" t="str">
            <v>РКО и услуги банка</v>
          </cell>
          <cell r="E293" t="str">
            <v>Комиссии финансовых учреждений</v>
          </cell>
          <cell r="F293" t="str">
            <v>Платежи по операционной деятельности</v>
          </cell>
        </row>
        <row r="294">
          <cell r="A294" t="str">
            <v>70.06.02</v>
          </cell>
          <cell r="C294" t="str">
            <v>70.06.02</v>
          </cell>
          <cell r="D294" t="str">
            <v>Комиссионные</v>
          </cell>
          <cell r="E294" t="str">
            <v>Комиссии финансовых учреждений</v>
          </cell>
          <cell r="F294" t="str">
            <v>Платежи по операционной деятельности</v>
          </cell>
        </row>
        <row r="295">
          <cell r="A295" t="str">
            <v>70.06.03</v>
          </cell>
          <cell r="C295" t="str">
            <v>70.06.03</v>
          </cell>
          <cell r="D295" t="str">
            <v>Расходы по конвертации</v>
          </cell>
          <cell r="E295" t="str">
            <v>Комиссии финансовых учреждений</v>
          </cell>
          <cell r="F295" t="str">
            <v>Платежи по операционной деятельности</v>
          </cell>
        </row>
        <row r="296">
          <cell r="A296" t="str">
            <v>70.06.04</v>
          </cell>
          <cell r="C296" t="str">
            <v>70.06.04</v>
          </cell>
          <cell r="D296" t="str">
            <v>Расходы по организации кредитования</v>
          </cell>
          <cell r="E296" t="str">
            <v>Комиссии финансовых учреждений</v>
          </cell>
          <cell r="F296" t="str">
            <v>Платежи по операционной деятельности</v>
          </cell>
        </row>
        <row r="297">
          <cell r="A297" t="str">
            <v>70.07</v>
          </cell>
          <cell r="B297" t="str">
            <v>70.07</v>
          </cell>
          <cell r="D297" t="str">
            <v>Расходы по операционной деятельности прочие</v>
          </cell>
          <cell r="E297" t="str">
            <v>Расходы по операционной деятельности прочие</v>
          </cell>
          <cell r="F297" t="str">
            <v>Платежи по операционной деятельности</v>
          </cell>
        </row>
        <row r="298">
          <cell r="A298" t="str">
            <v>70.07.01</v>
          </cell>
          <cell r="C298" t="str">
            <v>70.07.01</v>
          </cell>
          <cell r="D298" t="str">
            <v>Прочие расходы по операционной деятельности</v>
          </cell>
          <cell r="E298" t="str">
            <v>Расходы по операционной деятельности прочие</v>
          </cell>
          <cell r="F298" t="str">
            <v>Платежи по операционной деятельности</v>
          </cell>
        </row>
        <row r="299">
          <cell r="A299" t="str">
            <v>80</v>
          </cell>
          <cell r="D299" t="str">
            <v>Финансовая деятельность</v>
          </cell>
          <cell r="E299" t="str">
            <v>Финансовая деятельность</v>
          </cell>
          <cell r="F299" t="str">
            <v>Финансовая деятельность</v>
          </cell>
        </row>
        <row r="300">
          <cell r="A300" t="str">
            <v>80.01</v>
          </cell>
          <cell r="B300" t="str">
            <v>80.01</v>
          </cell>
          <cell r="D300" t="str">
            <v>Поступления по финансовой деятельности</v>
          </cell>
          <cell r="E300" t="str">
            <v>Поступления по финансовой деятельности</v>
          </cell>
          <cell r="F300" t="str">
            <v>Финансовая деятельность</v>
          </cell>
        </row>
        <row r="301">
          <cell r="A301" t="str">
            <v>80.01.01</v>
          </cell>
          <cell r="C301" t="str">
            <v>80.01.01</v>
          </cell>
          <cell r="D301" t="str">
            <v>Привлечение кредитов</v>
          </cell>
          <cell r="E301" t="str">
            <v>Поступления по финансовой деятельности</v>
          </cell>
          <cell r="F301" t="str">
            <v>Финансовая деятельность</v>
          </cell>
        </row>
        <row r="302">
          <cell r="A302" t="str">
            <v>80.01.02</v>
          </cell>
          <cell r="C302" t="str">
            <v>80.01.02</v>
          </cell>
          <cell r="D302" t="str">
            <v>Привлечение займов</v>
          </cell>
          <cell r="E302" t="str">
            <v>Поступления по финансовой деятельности</v>
          </cell>
          <cell r="F302" t="str">
            <v>Финансовая деятельность</v>
          </cell>
        </row>
        <row r="303">
          <cell r="A303" t="str">
            <v>80.01.03</v>
          </cell>
          <cell r="C303" t="str">
            <v>80.01.03</v>
          </cell>
          <cell r="D303" t="str">
            <v>Прочие финансовые поступления</v>
          </cell>
          <cell r="E303" t="str">
            <v>Поступления по финансовой деятельности</v>
          </cell>
          <cell r="F303" t="str">
            <v>Финансовая деятельность</v>
          </cell>
        </row>
        <row r="304">
          <cell r="A304" t="str">
            <v>80.02</v>
          </cell>
          <cell r="B304" t="str">
            <v>80.02</v>
          </cell>
          <cell r="D304" t="str">
            <v>Выплаты по финансовой деятельности</v>
          </cell>
          <cell r="E304" t="str">
            <v>Выплаты по финансовой деятельности</v>
          </cell>
          <cell r="F304" t="str">
            <v>Финансовая деятельность</v>
          </cell>
        </row>
        <row r="305">
          <cell r="A305" t="str">
            <v>80.02.01</v>
          </cell>
          <cell r="C305" t="str">
            <v>80.02.01</v>
          </cell>
          <cell r="D305" t="str">
            <v>Погашение  полученных кредитов</v>
          </cell>
          <cell r="E305" t="str">
            <v>Выплаты по финансовой деятельности</v>
          </cell>
          <cell r="F305" t="str">
            <v>Финансовая деятельность</v>
          </cell>
        </row>
        <row r="306">
          <cell r="A306" t="str">
            <v>80.02.02</v>
          </cell>
          <cell r="C306" t="str">
            <v>80.02.02</v>
          </cell>
          <cell r="D306" t="str">
            <v>Погашение  полученных займов</v>
          </cell>
          <cell r="E306" t="str">
            <v>Выплаты по финансовой деятельности</v>
          </cell>
          <cell r="F306" t="str">
            <v>Финансовая деятельность</v>
          </cell>
        </row>
        <row r="307">
          <cell r="A307" t="str">
            <v>80.02.03</v>
          </cell>
          <cell r="C307" t="str">
            <v>80.02.03</v>
          </cell>
          <cell r="D307" t="str">
            <v>Выплата процентов</v>
          </cell>
          <cell r="E307" t="str">
            <v>Выплаты по финансовой деятельности</v>
          </cell>
          <cell r="F307" t="str">
            <v>Финансовая деятельность</v>
          </cell>
        </row>
        <row r="308">
          <cell r="A308" t="str">
            <v>80.02.04</v>
          </cell>
          <cell r="C308" t="str">
            <v>80.02.04</v>
          </cell>
          <cell r="D308" t="str">
            <v>Выплата дивидендов</v>
          </cell>
          <cell r="E308" t="str">
            <v>Выплаты по финансовой деятельности</v>
          </cell>
          <cell r="F308" t="str">
            <v>Финансовая деятельность</v>
          </cell>
        </row>
        <row r="309">
          <cell r="A309" t="str">
            <v>80.02.05</v>
          </cell>
          <cell r="C309" t="str">
            <v>80.02.05</v>
          </cell>
          <cell r="D309" t="str">
            <v xml:space="preserve">Прочие финансовые расходы </v>
          </cell>
          <cell r="E309" t="str">
            <v>Выплаты по финансовой деятельности</v>
          </cell>
          <cell r="F309" t="str">
            <v>Финансовая деятельность</v>
          </cell>
        </row>
        <row r="310">
          <cell r="A310" t="str">
            <v>80.03</v>
          </cell>
          <cell r="B310" t="str">
            <v>80.03</v>
          </cell>
          <cell r="D310" t="str">
            <v>Курсовая разница</v>
          </cell>
          <cell r="E310" t="str">
            <v>Курсовая разница</v>
          </cell>
          <cell r="F310" t="str">
            <v>Финансовая деятельность</v>
          </cell>
        </row>
        <row r="311">
          <cell r="A311" t="str">
            <v>90</v>
          </cell>
          <cell r="D311" t="str">
            <v>Непредвиденные</v>
          </cell>
          <cell r="E311" t="str">
            <v>Непредвиденные</v>
          </cell>
          <cell r="F311" t="str">
            <v>Непредвиденные</v>
          </cell>
        </row>
        <row r="312">
          <cell r="A312" t="str">
            <v>95</v>
          </cell>
          <cell r="D312" t="str">
            <v>Доходы проекта</v>
          </cell>
          <cell r="E312" t="str">
            <v>Доходы проекта</v>
          </cell>
          <cell r="F312" t="str">
            <v>Доходы проекта</v>
          </cell>
        </row>
        <row r="313">
          <cell r="A313" t="str">
            <v>95.01</v>
          </cell>
          <cell r="B313" t="str">
            <v>95.01</v>
          </cell>
          <cell r="D313" t="str">
            <v>Реализация прав на проект или доли проекта</v>
          </cell>
          <cell r="E313" t="str">
            <v>Реализация прав на проект или доли проекта</v>
          </cell>
          <cell r="F313" t="str">
            <v>Доходы проекта</v>
          </cell>
        </row>
        <row r="314">
          <cell r="A314" t="str">
            <v>95.02</v>
          </cell>
          <cell r="B314" t="str">
            <v>95.02</v>
          </cell>
          <cell r="D314" t="str">
            <v>Реализация ЗУ</v>
          </cell>
          <cell r="E314" t="str">
            <v>Реализация ЗУ</v>
          </cell>
          <cell r="F314" t="str">
            <v>Доходы проекта</v>
          </cell>
        </row>
        <row r="315">
          <cell r="A315" t="str">
            <v>95.03</v>
          </cell>
          <cell r="B315" t="str">
            <v>95.03</v>
          </cell>
          <cell r="D315" t="str">
            <v>Реализация объектов зданий/сооружений</v>
          </cell>
          <cell r="E315" t="str">
            <v>Реализация объектов зданий/сооружений</v>
          </cell>
          <cell r="F315" t="str">
            <v>Доходы проекта</v>
          </cell>
        </row>
        <row r="316">
          <cell r="A316" t="str">
            <v>95.03.01</v>
          </cell>
          <cell r="C316" t="str">
            <v>95.03.01</v>
          </cell>
          <cell r="D316" t="str">
            <v>Реализация жилых объектов</v>
          </cell>
          <cell r="E316" t="str">
            <v>Реализация объектов зданий/сооружений</v>
          </cell>
          <cell r="F316" t="str">
            <v>Доходы проекта</v>
          </cell>
        </row>
        <row r="317">
          <cell r="A317" t="str">
            <v>95.03.02</v>
          </cell>
          <cell r="C317" t="str">
            <v>95.03.02</v>
          </cell>
          <cell r="D317" t="str">
            <v>Реализация коммерческих объектов</v>
          </cell>
          <cell r="E317" t="str">
            <v>Реализация объектов зданий/сооружений</v>
          </cell>
          <cell r="F317" t="str">
            <v>Доходы проекта</v>
          </cell>
        </row>
        <row r="318">
          <cell r="A318" t="str">
            <v>95.04</v>
          </cell>
          <cell r="B318" t="str">
            <v>95.04</v>
          </cell>
          <cell r="D318" t="str">
            <v>Выплаты по финансовой деятельности</v>
          </cell>
          <cell r="E318" t="str">
            <v>Выплаты по финансовой деятельности</v>
          </cell>
          <cell r="F318" t="str">
            <v>Доходы проекта</v>
          </cell>
        </row>
        <row r="319">
          <cell r="A319" t="str">
            <v>95.04.01</v>
          </cell>
          <cell r="C319" t="str">
            <v>95.04.01</v>
          </cell>
          <cell r="D319" t="str">
            <v>Доходы от сдачи помещений в аренду</v>
          </cell>
          <cell r="E319" t="str">
            <v>Выплаты по финансовой деятельности</v>
          </cell>
          <cell r="F319" t="str">
            <v>Доходы проекта</v>
          </cell>
        </row>
        <row r="320">
          <cell r="A320" t="str">
            <v>95.04.02</v>
          </cell>
          <cell r="C320" t="str">
            <v>95.04.02</v>
          </cell>
          <cell r="D320" t="str">
            <v>Реализация (доходы) прочие</v>
          </cell>
          <cell r="E320" t="str">
            <v>Выплаты по финансовой деятельности</v>
          </cell>
          <cell r="F320" t="str">
            <v>Доходы проекта</v>
          </cell>
        </row>
        <row r="321">
          <cell r="A321" t="str">
            <v>96</v>
          </cell>
          <cell r="D321" t="str">
            <v>Транзиты</v>
          </cell>
          <cell r="E321" t="str">
            <v>Транзиты</v>
          </cell>
          <cell r="F321" t="str">
            <v>Транзиты</v>
          </cell>
        </row>
        <row r="322">
          <cell r="A322" t="str">
            <v>96.01</v>
          </cell>
          <cell r="B322" t="str">
            <v>96.01</v>
          </cell>
          <cell r="D322" t="str">
            <v>Технический приход</v>
          </cell>
          <cell r="E322" t="str">
            <v>Технический приход</v>
          </cell>
          <cell r="F322" t="str">
            <v>Транзиты</v>
          </cell>
        </row>
        <row r="323">
          <cell r="A323" t="str">
            <v>96.02</v>
          </cell>
          <cell r="B323" t="str">
            <v>96.02</v>
          </cell>
          <cell r="D323" t="str">
            <v>Технический расход</v>
          </cell>
          <cell r="E323" t="str">
            <v>Технический расход</v>
          </cell>
          <cell r="F323" t="str">
            <v>Транзиты</v>
          </cell>
        </row>
        <row r="324">
          <cell r="A324" t="str">
            <v>96.03</v>
          </cell>
          <cell r="B324" t="str">
            <v>96.03</v>
          </cell>
          <cell r="D324" t="str">
            <v>Прочие финансовые поступления (транзиты)</v>
          </cell>
          <cell r="E324" t="str">
            <v>Прочие финансовые поступления (транзиты)</v>
          </cell>
          <cell r="F324" t="str">
            <v>Транзиты</v>
          </cell>
        </row>
        <row r="325">
          <cell r="A325" t="str">
            <v>96.04</v>
          </cell>
          <cell r="B325" t="str">
            <v>96.04</v>
          </cell>
          <cell r="D325" t="str">
            <v>Прочие финансовые расходы (транзиты)</v>
          </cell>
          <cell r="E325" t="str">
            <v>Прочие финансовые расходы (транзиты)</v>
          </cell>
          <cell r="F325" t="str">
            <v>Транзиты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череди и мощности"/>
      <sheetName val="Застройка"/>
      <sheetName val="Площади"/>
      <sheetName val="Графика"/>
      <sheetName val="Очаково"/>
      <sheetName val="Здания"/>
      <sheetName val="Гаражи_22.03.04"/>
      <sheetName val="Новые ЦТП и ТП Тушино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211"/>
  <sheetViews>
    <sheetView showZeros="0" tabSelected="1" view="pageBreakPreview" topLeftCell="A43" zoomScaleSheetLayoutView="100" workbookViewId="0">
      <selection activeCell="F51" sqref="F51"/>
    </sheetView>
  </sheetViews>
  <sheetFormatPr defaultColWidth="10.28515625" defaultRowHeight="15" x14ac:dyDescent="0.25"/>
  <cols>
    <col min="1" max="1" width="47" style="6" customWidth="1"/>
    <col min="2" max="2" width="7.140625" style="6" customWidth="1"/>
    <col min="3" max="3" width="11.42578125" style="6" customWidth="1"/>
    <col min="4" max="4" width="7.85546875" style="17" customWidth="1"/>
    <col min="5" max="5" width="6.7109375" style="17" customWidth="1"/>
    <col min="6" max="6" width="8.28515625" style="135" customWidth="1"/>
    <col min="7" max="7" width="10.85546875" style="6" bestFit="1" customWidth="1"/>
    <col min="8" max="8" width="18" style="136" customWidth="1"/>
    <col min="9" max="9" width="60.140625" style="136" customWidth="1"/>
    <col min="10" max="16384" width="10.28515625" style="6"/>
  </cols>
  <sheetData>
    <row r="1" spans="1:8" ht="15.75" x14ac:dyDescent="0.25">
      <c r="A1" s="1"/>
      <c r="B1" s="2"/>
      <c r="C1" s="2"/>
      <c r="D1" s="3"/>
      <c r="E1" s="3"/>
      <c r="F1" s="4"/>
      <c r="G1" s="5"/>
      <c r="H1" s="5"/>
    </row>
    <row r="2" spans="1:8" ht="32.25" customHeight="1" x14ac:dyDescent="0.25">
      <c r="A2" s="149" t="s">
        <v>57</v>
      </c>
      <c r="B2" s="149"/>
      <c r="C2" s="149"/>
      <c r="D2" s="149"/>
      <c r="E2" s="149"/>
      <c r="F2" s="149"/>
      <c r="G2" s="149"/>
      <c r="H2" s="149"/>
    </row>
    <row r="3" spans="1:8" ht="62.25" customHeight="1" x14ac:dyDescent="0.25">
      <c r="A3" s="153" t="s">
        <v>19</v>
      </c>
      <c r="B3" s="153"/>
      <c r="C3" s="153"/>
      <c r="D3" s="154"/>
      <c r="E3" s="154"/>
      <c r="F3" s="154"/>
      <c r="G3" s="154"/>
      <c r="H3" s="154"/>
    </row>
    <row r="4" spans="1:8" x14ac:dyDescent="0.2">
      <c r="A4" s="7"/>
      <c r="B4" s="7"/>
      <c r="C4" s="7"/>
      <c r="D4" s="8"/>
      <c r="E4" s="8"/>
      <c r="F4" s="9"/>
      <c r="G4" s="10"/>
      <c r="H4" s="10"/>
    </row>
    <row r="5" spans="1:8" ht="15.75" x14ac:dyDescent="0.25">
      <c r="A5" s="155" t="s">
        <v>20</v>
      </c>
      <c r="B5" s="155"/>
      <c r="C5" s="155"/>
      <c r="D5" s="155"/>
      <c r="E5" s="155"/>
      <c r="F5" s="155"/>
      <c r="G5" s="155"/>
      <c r="H5" s="155"/>
    </row>
    <row r="6" spans="1:8" x14ac:dyDescent="0.2">
      <c r="A6" s="11"/>
      <c r="B6" s="11"/>
      <c r="C6" s="11"/>
      <c r="D6" s="11"/>
      <c r="E6" s="11"/>
      <c r="F6" s="11"/>
      <c r="G6" s="11"/>
      <c r="H6" s="10"/>
    </row>
    <row r="7" spans="1:8" ht="25.5" x14ac:dyDescent="0.25">
      <c r="A7" s="151" t="s">
        <v>1</v>
      </c>
      <c r="B7" s="151"/>
      <c r="C7" s="151"/>
      <c r="D7" s="151"/>
      <c r="E7" s="151"/>
      <c r="F7" s="151"/>
      <c r="G7" s="151"/>
      <c r="H7" s="12" t="s">
        <v>21</v>
      </c>
    </row>
    <row r="8" spans="1:8" x14ac:dyDescent="0.3">
      <c r="A8" s="150" t="s">
        <v>22</v>
      </c>
      <c r="B8" s="150"/>
      <c r="C8" s="150"/>
      <c r="D8" s="13"/>
      <c r="E8" s="14"/>
      <c r="F8" s="15"/>
      <c r="G8" s="13"/>
      <c r="H8" s="16"/>
    </row>
    <row r="9" spans="1:8" x14ac:dyDescent="0.3">
      <c r="A9" s="150" t="s">
        <v>56</v>
      </c>
      <c r="B9" s="150"/>
      <c r="C9" s="150"/>
      <c r="D9" s="13"/>
      <c r="E9" s="14"/>
      <c r="F9" s="15"/>
      <c r="G9" s="13"/>
      <c r="H9" s="16"/>
    </row>
    <row r="10" spans="1:8" x14ac:dyDescent="0.3">
      <c r="A10" s="150" t="s">
        <v>54</v>
      </c>
      <c r="B10" s="150"/>
      <c r="C10" s="150"/>
      <c r="D10" s="13"/>
      <c r="E10" s="14"/>
      <c r="F10" s="15"/>
      <c r="G10" s="13"/>
      <c r="H10" s="16"/>
    </row>
    <row r="11" spans="1:8" x14ac:dyDescent="0.3">
      <c r="A11" s="150" t="s">
        <v>23</v>
      </c>
      <c r="B11" s="150"/>
      <c r="C11" s="150"/>
      <c r="D11" s="13"/>
      <c r="E11" s="14"/>
      <c r="F11" s="15"/>
      <c r="G11" s="13"/>
      <c r="H11" s="16"/>
    </row>
    <row r="12" spans="1:8" x14ac:dyDescent="0.3">
      <c r="A12" s="150" t="s">
        <v>24</v>
      </c>
      <c r="B12" s="150"/>
      <c r="C12" s="150"/>
      <c r="D12" s="13"/>
      <c r="E12" s="14"/>
      <c r="F12" s="15"/>
      <c r="G12" s="13"/>
      <c r="H12" s="16"/>
    </row>
    <row r="13" spans="1:8" x14ac:dyDescent="0.2">
      <c r="D13" s="11"/>
      <c r="F13" s="11"/>
      <c r="G13" s="11"/>
      <c r="H13" s="10"/>
    </row>
    <row r="14" spans="1:8" ht="45" customHeight="1" x14ac:dyDescent="0.25">
      <c r="A14" s="151" t="s">
        <v>25</v>
      </c>
      <c r="B14" s="151"/>
      <c r="C14" s="151"/>
      <c r="D14" s="151"/>
      <c r="E14" s="151"/>
      <c r="F14" s="151"/>
      <c r="G14" s="151"/>
      <c r="H14" s="12" t="s">
        <v>26</v>
      </c>
    </row>
    <row r="15" spans="1:8" x14ac:dyDescent="0.2">
      <c r="A15" s="150" t="s">
        <v>27</v>
      </c>
      <c r="B15" s="150"/>
      <c r="C15" s="150"/>
      <c r="D15" s="150"/>
      <c r="E15" s="150"/>
      <c r="F15" s="150"/>
      <c r="G15" s="150"/>
      <c r="H15" s="16"/>
    </row>
    <row r="16" spans="1:8" x14ac:dyDescent="0.2">
      <c r="A16" s="150" t="s">
        <v>28</v>
      </c>
      <c r="B16" s="150"/>
      <c r="C16" s="150"/>
      <c r="D16" s="150"/>
      <c r="E16" s="150"/>
      <c r="F16" s="150"/>
      <c r="G16" s="150"/>
      <c r="H16" s="16"/>
    </row>
    <row r="17" spans="1:9" x14ac:dyDescent="0.2">
      <c r="A17" s="11"/>
      <c r="B17" s="11"/>
      <c r="C17" s="11"/>
      <c r="D17" s="11"/>
      <c r="F17" s="11"/>
      <c r="G17" s="11"/>
      <c r="H17" s="11"/>
    </row>
    <row r="18" spans="1:9" x14ac:dyDescent="0.2">
      <c r="A18" s="152" t="s">
        <v>29</v>
      </c>
      <c r="B18" s="152"/>
      <c r="C18" s="152"/>
      <c r="D18" s="152"/>
      <c r="E18" s="152"/>
      <c r="F18" s="152"/>
      <c r="G18" s="152"/>
      <c r="H18" s="11"/>
    </row>
    <row r="19" spans="1:9" x14ac:dyDescent="0.2">
      <c r="A19" s="150" t="s">
        <v>30</v>
      </c>
      <c r="B19" s="150"/>
      <c r="C19" s="150"/>
      <c r="D19" s="150"/>
      <c r="E19" s="150"/>
      <c r="F19" s="150"/>
      <c r="G19" s="150"/>
      <c r="H19" s="18">
        <v>0.05</v>
      </c>
    </row>
    <row r="20" spans="1:9" x14ac:dyDescent="0.2">
      <c r="A20" s="150" t="s">
        <v>31</v>
      </c>
      <c r="B20" s="150"/>
      <c r="C20" s="150"/>
      <c r="D20" s="150"/>
      <c r="E20" s="150"/>
      <c r="F20" s="150"/>
      <c r="G20" s="150"/>
      <c r="H20" s="18">
        <v>0.05</v>
      </c>
    </row>
    <row r="21" spans="1:9" ht="28.5" customHeight="1" x14ac:dyDescent="0.2">
      <c r="A21" s="150" t="s">
        <v>32</v>
      </c>
      <c r="B21" s="150"/>
      <c r="C21" s="150"/>
      <c r="D21" s="150"/>
      <c r="E21" s="150"/>
      <c r="F21" s="150"/>
      <c r="G21" s="150"/>
      <c r="H21" s="19">
        <v>0</v>
      </c>
    </row>
    <row r="22" spans="1:9" x14ac:dyDescent="0.2">
      <c r="A22" s="150" t="s">
        <v>33</v>
      </c>
      <c r="B22" s="150"/>
      <c r="C22" s="150"/>
      <c r="D22" s="150"/>
      <c r="E22" s="150"/>
      <c r="F22" s="150"/>
      <c r="G22" s="150"/>
      <c r="H22" s="19">
        <v>0</v>
      </c>
    </row>
    <row r="23" spans="1:9" x14ac:dyDescent="0.2">
      <c r="A23" s="150" t="s">
        <v>34</v>
      </c>
      <c r="B23" s="150"/>
      <c r="C23" s="150"/>
      <c r="D23" s="150"/>
      <c r="E23" s="150"/>
      <c r="F23" s="150"/>
      <c r="G23" s="150"/>
      <c r="H23" s="137"/>
    </row>
    <row r="24" spans="1:9" x14ac:dyDescent="0.2">
      <c r="A24" s="150" t="s">
        <v>35</v>
      </c>
      <c r="B24" s="150"/>
      <c r="C24" s="150"/>
      <c r="D24" s="150"/>
      <c r="E24" s="150"/>
      <c r="F24" s="150"/>
      <c r="G24" s="150"/>
      <c r="H24" s="137"/>
    </row>
    <row r="25" spans="1:9" x14ac:dyDescent="0.2">
      <c r="A25" s="7"/>
      <c r="B25" s="7"/>
      <c r="C25" s="7"/>
      <c r="D25" s="8"/>
      <c r="E25" s="8"/>
      <c r="F25" s="9"/>
      <c r="G25" s="10"/>
      <c r="H25" s="10"/>
    </row>
    <row r="26" spans="1:9" ht="18.75" x14ac:dyDescent="0.25">
      <c r="A26" s="156" t="s">
        <v>59</v>
      </c>
      <c r="B26" s="156"/>
      <c r="C26" s="126"/>
      <c r="D26" s="141" t="s">
        <v>49</v>
      </c>
      <c r="E26" s="157" t="s">
        <v>50</v>
      </c>
      <c r="F26" s="157"/>
      <c r="G26" s="126"/>
      <c r="H26" s="128" t="s">
        <v>51</v>
      </c>
      <c r="I26" s="136" t="s">
        <v>58</v>
      </c>
    </row>
    <row r="27" spans="1:9" x14ac:dyDescent="0.25">
      <c r="A27" s="20" t="s">
        <v>18</v>
      </c>
      <c r="B27" s="20"/>
      <c r="C27" s="20"/>
      <c r="D27" s="148">
        <v>1</v>
      </c>
      <c r="E27" s="21" t="s">
        <v>0</v>
      </c>
      <c r="F27" s="22"/>
      <c r="G27" s="22"/>
      <c r="H27" s="22"/>
    </row>
    <row r="28" spans="1:9" x14ac:dyDescent="0.25">
      <c r="A28" s="158" t="s">
        <v>36</v>
      </c>
      <c r="B28" s="160" t="s">
        <v>37</v>
      </c>
      <c r="C28" s="162"/>
      <c r="D28" s="164" t="s">
        <v>17</v>
      </c>
      <c r="E28" s="166" t="s">
        <v>38</v>
      </c>
      <c r="F28" s="168" t="s">
        <v>39</v>
      </c>
      <c r="G28" s="170" t="s">
        <v>3</v>
      </c>
      <c r="H28" s="172" t="s">
        <v>40</v>
      </c>
    </row>
    <row r="29" spans="1:9" x14ac:dyDescent="0.25">
      <c r="A29" s="159"/>
      <c r="B29" s="161"/>
      <c r="C29" s="163"/>
      <c r="D29" s="165"/>
      <c r="E29" s="167"/>
      <c r="F29" s="169"/>
      <c r="G29" s="171"/>
      <c r="H29" s="173"/>
    </row>
    <row r="30" spans="1:9" ht="15.75" x14ac:dyDescent="0.25">
      <c r="A30" s="23" t="s">
        <v>41</v>
      </c>
      <c r="B30" s="24"/>
      <c r="C30" s="25"/>
      <c r="D30" s="26"/>
      <c r="E30" s="27"/>
      <c r="F30" s="28"/>
      <c r="G30" s="29"/>
      <c r="H30" s="30">
        <f>SUM(H31:H35)</f>
        <v>0</v>
      </c>
    </row>
    <row r="31" spans="1:9" x14ac:dyDescent="0.25">
      <c r="A31" s="31" t="str">
        <f>$A$9</f>
        <v>Бетон  бетон В25, W4, F150</v>
      </c>
      <c r="B31" s="32"/>
      <c r="C31" s="33"/>
      <c r="D31" s="34" t="s">
        <v>0</v>
      </c>
      <c r="E31" s="35">
        <f>$H$19+1</f>
        <v>1.05</v>
      </c>
      <c r="F31" s="35">
        <f>1*E31</f>
        <v>1.05</v>
      </c>
      <c r="G31" s="36">
        <f>$H$9</f>
        <v>0</v>
      </c>
      <c r="H31" s="37">
        <f>G31*F31</f>
        <v>0</v>
      </c>
    </row>
    <row r="32" spans="1:9" x14ac:dyDescent="0.25">
      <c r="A32" s="31"/>
      <c r="B32" s="32"/>
      <c r="C32" s="33"/>
      <c r="D32" s="34"/>
      <c r="E32" s="35"/>
      <c r="F32" s="35"/>
      <c r="G32" s="36"/>
      <c r="H32" s="37"/>
    </row>
    <row r="33" spans="1:8" x14ac:dyDescent="0.25">
      <c r="A33" s="31" t="str">
        <f>$A$15</f>
        <v>Арматура А 500С по ГОСТ Р52544-2006 основная</v>
      </c>
      <c r="B33" s="146">
        <v>0.8</v>
      </c>
      <c r="C33" s="147">
        <f>D27*G26*B33/1000</f>
        <v>0</v>
      </c>
      <c r="D33" s="34" t="s">
        <v>16</v>
      </c>
      <c r="E33" s="35">
        <f>$H$20+1</f>
        <v>1.05</v>
      </c>
      <c r="F33" s="129">
        <f>B33*E33</f>
        <v>0.84000000000000008</v>
      </c>
      <c r="G33" s="36">
        <f>$H$15</f>
        <v>0</v>
      </c>
      <c r="H33" s="37">
        <f>G33*F33</f>
        <v>0</v>
      </c>
    </row>
    <row r="34" spans="1:8" x14ac:dyDescent="0.25">
      <c r="A34" s="31" t="str">
        <f>$A$16</f>
        <v>Арматура А 240 по ГОСТ 5781-82 вспомогательная</v>
      </c>
      <c r="B34" s="146">
        <f>1-B33</f>
        <v>0.19999999999999996</v>
      </c>
      <c r="C34" s="147">
        <f>D27*G26*B34/1000</f>
        <v>0</v>
      </c>
      <c r="D34" s="34" t="s">
        <v>16</v>
      </c>
      <c r="E34" s="35">
        <f>$H$20+1</f>
        <v>1.05</v>
      </c>
      <c r="F34" s="143">
        <f>B35*E34</f>
        <v>0</v>
      </c>
      <c r="G34" s="36">
        <f>$H$16</f>
        <v>0</v>
      </c>
      <c r="H34" s="37">
        <f>G34*F34</f>
        <v>0</v>
      </c>
    </row>
    <row r="35" spans="1:8" ht="51" x14ac:dyDescent="0.25">
      <c r="A35" s="38" t="s">
        <v>32</v>
      </c>
      <c r="B35" s="39"/>
      <c r="C35" s="40"/>
      <c r="D35" s="41" t="s">
        <v>42</v>
      </c>
      <c r="E35" s="42"/>
      <c r="F35" s="144">
        <f>H21</f>
        <v>0</v>
      </c>
      <c r="G35" s="142"/>
      <c r="H35" s="44">
        <f>SUM(H31:H34)*F35</f>
        <v>0</v>
      </c>
    </row>
    <row r="36" spans="1:8" ht="15.75" x14ac:dyDescent="0.25">
      <c r="A36" s="45" t="s">
        <v>4</v>
      </c>
      <c r="B36" s="46"/>
      <c r="C36" s="47"/>
      <c r="D36" s="48"/>
      <c r="E36" s="49"/>
      <c r="F36" s="50"/>
      <c r="G36" s="51"/>
      <c r="H36" s="52">
        <f>SUM(H37)</f>
        <v>0</v>
      </c>
    </row>
    <row r="37" spans="1:8" ht="25.5" x14ac:dyDescent="0.25">
      <c r="A37" s="53" t="s">
        <v>5</v>
      </c>
      <c r="B37" s="54"/>
      <c r="C37" s="55"/>
      <c r="D37" s="56" t="s">
        <v>43</v>
      </c>
      <c r="E37" s="57"/>
      <c r="F37" s="58">
        <v>1</v>
      </c>
      <c r="G37" s="59"/>
      <c r="H37" s="60">
        <f>G37*F37</f>
        <v>0</v>
      </c>
    </row>
    <row r="38" spans="1:8" ht="15.75" x14ac:dyDescent="0.25">
      <c r="A38" s="45" t="s">
        <v>44</v>
      </c>
      <c r="B38" s="46"/>
      <c r="C38" s="47"/>
      <c r="D38" s="48"/>
      <c r="E38" s="49"/>
      <c r="F38" s="50"/>
      <c r="G38" s="51"/>
      <c r="H38" s="52">
        <f>SUM(H39:H43)</f>
        <v>0</v>
      </c>
    </row>
    <row r="39" spans="1:8" x14ac:dyDescent="0.25">
      <c r="A39" s="61" t="s">
        <v>6</v>
      </c>
      <c r="B39" s="62"/>
      <c r="C39" s="63"/>
      <c r="D39" s="64" t="s">
        <v>0</v>
      </c>
      <c r="E39" s="65"/>
      <c r="F39" s="66">
        <v>1</v>
      </c>
      <c r="G39" s="67"/>
      <c r="H39" s="68">
        <f>G39*F39</f>
        <v>0</v>
      </c>
    </row>
    <row r="40" spans="1:8" x14ac:dyDescent="0.25">
      <c r="A40" s="31" t="s">
        <v>7</v>
      </c>
      <c r="B40" s="32"/>
      <c r="C40" s="69"/>
      <c r="D40" s="34" t="s">
        <v>0</v>
      </c>
      <c r="E40" s="70"/>
      <c r="F40" s="71">
        <v>1</v>
      </c>
      <c r="G40" s="72"/>
      <c r="H40" s="37">
        <f>G40*F40</f>
        <v>0</v>
      </c>
    </row>
    <row r="41" spans="1:8" x14ac:dyDescent="0.25">
      <c r="A41" s="31" t="s">
        <v>8</v>
      </c>
      <c r="B41" s="32"/>
      <c r="C41" s="69"/>
      <c r="D41" s="34" t="s">
        <v>0</v>
      </c>
      <c r="E41" s="70"/>
      <c r="F41" s="71">
        <v>1</v>
      </c>
      <c r="G41" s="72"/>
      <c r="H41" s="37">
        <f>G41*F41</f>
        <v>0</v>
      </c>
    </row>
    <row r="42" spans="1:8" x14ac:dyDescent="0.25">
      <c r="A42" s="31" t="s">
        <v>9</v>
      </c>
      <c r="B42" s="32"/>
      <c r="C42" s="69"/>
      <c r="D42" s="34" t="s">
        <v>0</v>
      </c>
      <c r="E42" s="70"/>
      <c r="F42" s="71">
        <v>1</v>
      </c>
      <c r="G42" s="72"/>
      <c r="H42" s="37">
        <f>G42*F42</f>
        <v>0</v>
      </c>
    </row>
    <row r="43" spans="1:8" ht="25.5" x14ac:dyDescent="0.25">
      <c r="A43" s="38" t="s">
        <v>10</v>
      </c>
      <c r="B43" s="39"/>
      <c r="C43" s="73"/>
      <c r="D43" s="41" t="s">
        <v>0</v>
      </c>
      <c r="E43" s="74"/>
      <c r="F43" s="75">
        <v>1</v>
      </c>
      <c r="G43" s="76"/>
      <c r="H43" s="44">
        <f>G43*F43</f>
        <v>0</v>
      </c>
    </row>
    <row r="44" spans="1:8" ht="31.5" x14ac:dyDescent="0.25">
      <c r="A44" s="45" t="s">
        <v>11</v>
      </c>
      <c r="B44" s="46"/>
      <c r="C44" s="47"/>
      <c r="D44" s="48"/>
      <c r="E44" s="49"/>
      <c r="F44" s="50"/>
      <c r="G44" s="50"/>
      <c r="H44" s="52">
        <f>SUM(H45:H47)</f>
        <v>0</v>
      </c>
    </row>
    <row r="45" spans="1:8" x14ac:dyDescent="0.25">
      <c r="A45" s="77" t="s">
        <v>12</v>
      </c>
      <c r="B45" s="78"/>
      <c r="C45" s="79"/>
      <c r="D45" s="80" t="s">
        <v>0</v>
      </c>
      <c r="E45" s="81"/>
      <c r="F45" s="82">
        <v>1</v>
      </c>
      <c r="G45" s="83"/>
      <c r="H45" s="84">
        <f>G45*F45</f>
        <v>0</v>
      </c>
    </row>
    <row r="46" spans="1:8" x14ac:dyDescent="0.25">
      <c r="A46" s="85" t="s">
        <v>13</v>
      </c>
      <c r="B46" s="86"/>
      <c r="C46" s="87"/>
      <c r="D46" s="88" t="s">
        <v>0</v>
      </c>
      <c r="E46" s="89"/>
      <c r="F46" s="90">
        <v>1</v>
      </c>
      <c r="G46" s="91"/>
      <c r="H46" s="92">
        <f>G46*F46</f>
        <v>0</v>
      </c>
    </row>
    <row r="47" spans="1:8" x14ac:dyDescent="0.25">
      <c r="A47" s="93" t="s">
        <v>14</v>
      </c>
      <c r="B47" s="94"/>
      <c r="C47" s="95"/>
      <c r="D47" s="96" t="s">
        <v>42</v>
      </c>
      <c r="E47" s="97"/>
      <c r="F47" s="98">
        <v>0</v>
      </c>
      <c r="G47" s="99"/>
      <c r="H47" s="100">
        <f>G47</f>
        <v>0</v>
      </c>
    </row>
    <row r="48" spans="1:8" ht="15.75" x14ac:dyDescent="0.25">
      <c r="A48" s="101" t="s">
        <v>2</v>
      </c>
      <c r="B48" s="102"/>
      <c r="C48" s="103"/>
      <c r="D48" s="104"/>
      <c r="E48" s="105"/>
      <c r="F48" s="106"/>
      <c r="G48" s="107"/>
      <c r="H48" s="108">
        <f>SUM(H30,H36,H38,H44)</f>
        <v>0</v>
      </c>
    </row>
    <row r="49" spans="1:9" ht="15.75" x14ac:dyDescent="0.25">
      <c r="A49" s="109" t="s">
        <v>45</v>
      </c>
      <c r="B49" s="110"/>
      <c r="C49" s="111"/>
      <c r="D49" s="26"/>
      <c r="E49" s="27"/>
      <c r="F49" s="28"/>
      <c r="G49" s="29"/>
      <c r="H49" s="30">
        <f>SUM(H50:H51)</f>
        <v>0</v>
      </c>
    </row>
    <row r="50" spans="1:9" x14ac:dyDescent="0.25">
      <c r="A50" s="77" t="s">
        <v>46</v>
      </c>
      <c r="B50" s="78"/>
      <c r="C50" s="79"/>
      <c r="D50" s="80" t="s">
        <v>42</v>
      </c>
      <c r="E50" s="81"/>
      <c r="F50" s="112">
        <f>$H$23</f>
        <v>0</v>
      </c>
      <c r="G50" s="113"/>
      <c r="H50" s="84">
        <f>H48*F50</f>
        <v>0</v>
      </c>
    </row>
    <row r="51" spans="1:9" x14ac:dyDescent="0.25">
      <c r="A51" s="93" t="s">
        <v>35</v>
      </c>
      <c r="B51" s="94"/>
      <c r="C51" s="95"/>
      <c r="D51" s="96" t="s">
        <v>42</v>
      </c>
      <c r="E51" s="97"/>
      <c r="F51" s="98">
        <f>$H$24</f>
        <v>0</v>
      </c>
      <c r="G51" s="99"/>
      <c r="H51" s="100">
        <f>H48*F51</f>
        <v>0</v>
      </c>
    </row>
    <row r="52" spans="1:9" ht="15.75" x14ac:dyDescent="0.25">
      <c r="A52" s="114" t="s">
        <v>47</v>
      </c>
      <c r="B52" s="115"/>
      <c r="C52" s="116"/>
      <c r="D52" s="117"/>
      <c r="E52" s="118"/>
      <c r="F52" s="119"/>
      <c r="G52" s="120"/>
      <c r="H52" s="121">
        <f>ROUND(H48+H49, 1)</f>
        <v>0</v>
      </c>
    </row>
    <row r="53" spans="1:9" ht="15.75" x14ac:dyDescent="0.25">
      <c r="A53" s="122"/>
      <c r="B53" s="122"/>
      <c r="C53" s="122"/>
      <c r="D53" s="123"/>
      <c r="E53" s="123"/>
      <c r="F53" s="174" t="s">
        <v>48</v>
      </c>
      <c r="G53" s="174"/>
      <c r="H53" s="124">
        <f>ROUND(H30, 1)</f>
        <v>0</v>
      </c>
    </row>
    <row r="54" spans="1:9" ht="15.75" x14ac:dyDescent="0.25">
      <c r="A54" s="122"/>
      <c r="B54" s="122"/>
      <c r="C54" s="122"/>
      <c r="D54" s="123"/>
      <c r="E54" s="123"/>
      <c r="F54" s="175" t="s">
        <v>44</v>
      </c>
      <c r="G54" s="175"/>
      <c r="H54" s="124">
        <f>ROUND(H52-H53, 1)</f>
        <v>0</v>
      </c>
    </row>
    <row r="55" spans="1:9" ht="15.75" x14ac:dyDescent="0.25">
      <c r="A55" s="122"/>
      <c r="B55" s="122"/>
      <c r="C55" s="122"/>
      <c r="D55" s="123"/>
      <c r="E55" s="123"/>
      <c r="F55" s="140"/>
      <c r="G55" s="140"/>
      <c r="H55" s="124"/>
    </row>
    <row r="56" spans="1:9" ht="18.75" x14ac:dyDescent="0.25">
      <c r="A56" s="156" t="s">
        <v>60</v>
      </c>
      <c r="B56" s="156"/>
      <c r="C56" s="126"/>
      <c r="D56" s="141" t="s">
        <v>49</v>
      </c>
      <c r="E56" s="157" t="s">
        <v>50</v>
      </c>
      <c r="F56" s="157"/>
      <c r="G56" s="126"/>
      <c r="H56" s="128" t="s">
        <v>51</v>
      </c>
      <c r="I56" s="136" t="s">
        <v>58</v>
      </c>
    </row>
    <row r="57" spans="1:9" x14ac:dyDescent="0.25">
      <c r="A57" s="20" t="s">
        <v>18</v>
      </c>
      <c r="B57" s="20"/>
      <c r="C57" s="20"/>
      <c r="D57" s="148">
        <v>1</v>
      </c>
      <c r="E57" s="21" t="s">
        <v>0</v>
      </c>
      <c r="F57" s="22"/>
      <c r="G57" s="22"/>
      <c r="H57" s="22"/>
    </row>
    <row r="58" spans="1:9" x14ac:dyDescent="0.25">
      <c r="A58" s="158" t="s">
        <v>36</v>
      </c>
      <c r="B58" s="160" t="s">
        <v>37</v>
      </c>
      <c r="C58" s="162"/>
      <c r="D58" s="164" t="s">
        <v>17</v>
      </c>
      <c r="E58" s="166" t="s">
        <v>38</v>
      </c>
      <c r="F58" s="168" t="s">
        <v>39</v>
      </c>
      <c r="G58" s="170" t="s">
        <v>3</v>
      </c>
      <c r="H58" s="172" t="s">
        <v>40</v>
      </c>
    </row>
    <row r="59" spans="1:9" x14ac:dyDescent="0.25">
      <c r="A59" s="159"/>
      <c r="B59" s="161"/>
      <c r="C59" s="163"/>
      <c r="D59" s="165"/>
      <c r="E59" s="167"/>
      <c r="F59" s="169"/>
      <c r="G59" s="171"/>
      <c r="H59" s="173"/>
    </row>
    <row r="60" spans="1:9" ht="15.75" x14ac:dyDescent="0.25">
      <c r="A60" s="23" t="s">
        <v>41</v>
      </c>
      <c r="B60" s="24"/>
      <c r="C60" s="25"/>
      <c r="D60" s="26"/>
      <c r="E60" s="27"/>
      <c r="F60" s="28"/>
      <c r="G60" s="29"/>
      <c r="H60" s="30">
        <f>SUM(H61:H65)</f>
        <v>0</v>
      </c>
    </row>
    <row r="61" spans="1:9" x14ac:dyDescent="0.25">
      <c r="A61" s="31" t="str">
        <f>$A$9</f>
        <v>Бетон  бетон В25, W4, F150</v>
      </c>
      <c r="B61" s="32"/>
      <c r="C61" s="33"/>
      <c r="D61" s="34" t="s">
        <v>0</v>
      </c>
      <c r="E61" s="35">
        <f>$H$19+1</f>
        <v>1.05</v>
      </c>
      <c r="F61" s="35">
        <v>1.03</v>
      </c>
      <c r="G61" s="36">
        <f>$H$9</f>
        <v>0</v>
      </c>
      <c r="H61" s="37">
        <f>G61*F61</f>
        <v>0</v>
      </c>
    </row>
    <row r="62" spans="1:9" x14ac:dyDescent="0.25">
      <c r="A62" s="31"/>
      <c r="B62" s="32"/>
      <c r="C62" s="33"/>
      <c r="D62" s="34"/>
      <c r="E62" s="35"/>
      <c r="F62" s="35"/>
      <c r="G62" s="36"/>
      <c r="H62" s="37"/>
    </row>
    <row r="63" spans="1:9" x14ac:dyDescent="0.25">
      <c r="A63" s="31" t="str">
        <f>$A$15</f>
        <v>Арматура А 500С по ГОСТ Р52544-2006 основная</v>
      </c>
      <c r="B63" s="146">
        <v>0.8</v>
      </c>
      <c r="C63" s="147">
        <f>D57*G56*B63/1000</f>
        <v>0</v>
      </c>
      <c r="D63" s="34" t="s">
        <v>16</v>
      </c>
      <c r="E63" s="35">
        <f>$H$20+1</f>
        <v>1.05</v>
      </c>
      <c r="F63" s="129">
        <f>C63*1.07</f>
        <v>0</v>
      </c>
      <c r="G63" s="36">
        <f>$H$15</f>
        <v>0</v>
      </c>
      <c r="H63" s="37">
        <f>G63*F63</f>
        <v>0</v>
      </c>
    </row>
    <row r="64" spans="1:9" x14ac:dyDescent="0.25">
      <c r="A64" s="31" t="str">
        <f>$A$16</f>
        <v>Арматура А 240 по ГОСТ 5781-82 вспомогательная</v>
      </c>
      <c r="B64" s="146">
        <f>1-B63</f>
        <v>0.19999999999999996</v>
      </c>
      <c r="C64" s="147">
        <f>D57*G56*B64/1000</f>
        <v>0</v>
      </c>
      <c r="D64" s="34" t="s">
        <v>16</v>
      </c>
      <c r="E64" s="35">
        <f>$H$20+1</f>
        <v>1.05</v>
      </c>
      <c r="F64" s="143">
        <f>C64*1.07</f>
        <v>0</v>
      </c>
      <c r="G64" s="36">
        <f>$H$16</f>
        <v>0</v>
      </c>
      <c r="H64" s="37">
        <f>G64*F64</f>
        <v>0</v>
      </c>
    </row>
    <row r="65" spans="1:8" ht="51" x14ac:dyDescent="0.25">
      <c r="A65" s="38" t="s">
        <v>32</v>
      </c>
      <c r="B65" s="39"/>
      <c r="C65" s="40"/>
      <c r="D65" s="41" t="s">
        <v>42</v>
      </c>
      <c r="E65" s="42"/>
      <c r="F65" s="144"/>
      <c r="G65" s="142"/>
      <c r="H65" s="44">
        <f>SUM(H61:H64)*F65</f>
        <v>0</v>
      </c>
    </row>
    <row r="66" spans="1:8" ht="15.75" x14ac:dyDescent="0.25">
      <c r="A66" s="45" t="s">
        <v>4</v>
      </c>
      <c r="B66" s="46"/>
      <c r="C66" s="47"/>
      <c r="D66" s="48"/>
      <c r="E66" s="49"/>
      <c r="F66" s="50"/>
      <c r="G66" s="51"/>
      <c r="H66" s="52">
        <f>SUM(H67)</f>
        <v>0</v>
      </c>
    </row>
    <row r="67" spans="1:8" ht="25.5" x14ac:dyDescent="0.25">
      <c r="A67" s="53" t="s">
        <v>5</v>
      </c>
      <c r="B67" s="54"/>
      <c r="C67" s="55"/>
      <c r="D67" s="56" t="s">
        <v>43</v>
      </c>
      <c r="E67" s="57"/>
      <c r="F67" s="58">
        <v>1</v>
      </c>
      <c r="G67" s="59"/>
      <c r="H67" s="60">
        <f>G67*F67</f>
        <v>0</v>
      </c>
    </row>
    <row r="68" spans="1:8" ht="15.75" x14ac:dyDescent="0.25">
      <c r="A68" s="45" t="s">
        <v>44</v>
      </c>
      <c r="B68" s="46"/>
      <c r="C68" s="47"/>
      <c r="D68" s="48"/>
      <c r="E68" s="49"/>
      <c r="F68" s="50"/>
      <c r="G68" s="51"/>
      <c r="H68" s="52">
        <f>SUM(H69:H73)</f>
        <v>0</v>
      </c>
    </row>
    <row r="69" spans="1:8" x14ac:dyDescent="0.25">
      <c r="A69" s="61" t="s">
        <v>6</v>
      </c>
      <c r="B69" s="62"/>
      <c r="C69" s="63"/>
      <c r="D69" s="64" t="s">
        <v>0</v>
      </c>
      <c r="E69" s="65"/>
      <c r="F69" s="66">
        <v>1</v>
      </c>
      <c r="G69" s="67"/>
      <c r="H69" s="68">
        <f>G69*F69</f>
        <v>0</v>
      </c>
    </row>
    <row r="70" spans="1:8" x14ac:dyDescent="0.25">
      <c r="A70" s="31" t="s">
        <v>7</v>
      </c>
      <c r="B70" s="32"/>
      <c r="C70" s="69"/>
      <c r="D70" s="34" t="s">
        <v>0</v>
      </c>
      <c r="E70" s="70"/>
      <c r="F70" s="71">
        <v>1</v>
      </c>
      <c r="G70" s="72"/>
      <c r="H70" s="37">
        <f>G70*F70</f>
        <v>0</v>
      </c>
    </row>
    <row r="71" spans="1:8" x14ac:dyDescent="0.25">
      <c r="A71" s="31" t="s">
        <v>8</v>
      </c>
      <c r="B71" s="32"/>
      <c r="C71" s="69"/>
      <c r="D71" s="34" t="s">
        <v>0</v>
      </c>
      <c r="E71" s="70"/>
      <c r="F71" s="71">
        <v>1</v>
      </c>
      <c r="G71" s="72"/>
      <c r="H71" s="37">
        <f>G71*F71</f>
        <v>0</v>
      </c>
    </row>
    <row r="72" spans="1:8" x14ac:dyDescent="0.25">
      <c r="A72" s="31" t="s">
        <v>9</v>
      </c>
      <c r="B72" s="32"/>
      <c r="C72" s="69"/>
      <c r="D72" s="34" t="s">
        <v>0</v>
      </c>
      <c r="E72" s="70"/>
      <c r="F72" s="71">
        <v>1</v>
      </c>
      <c r="G72" s="72"/>
      <c r="H72" s="37">
        <f>G72*F72</f>
        <v>0</v>
      </c>
    </row>
    <row r="73" spans="1:8" ht="25.5" x14ac:dyDescent="0.25">
      <c r="A73" s="38" t="s">
        <v>10</v>
      </c>
      <c r="B73" s="39"/>
      <c r="C73" s="73"/>
      <c r="D73" s="41" t="s">
        <v>0</v>
      </c>
      <c r="E73" s="74"/>
      <c r="F73" s="75">
        <v>1</v>
      </c>
      <c r="G73" s="76"/>
      <c r="H73" s="44">
        <f>G73*F73</f>
        <v>0</v>
      </c>
    </row>
    <row r="74" spans="1:8" ht="31.5" x14ac:dyDescent="0.25">
      <c r="A74" s="45" t="s">
        <v>11</v>
      </c>
      <c r="B74" s="46"/>
      <c r="C74" s="47"/>
      <c r="D74" s="48"/>
      <c r="E74" s="49"/>
      <c r="F74" s="50"/>
      <c r="G74" s="50"/>
      <c r="H74" s="52">
        <f>SUM(H75:H77)</f>
        <v>0</v>
      </c>
    </row>
    <row r="75" spans="1:8" x14ac:dyDescent="0.25">
      <c r="A75" s="77" t="s">
        <v>12</v>
      </c>
      <c r="B75" s="78"/>
      <c r="C75" s="79"/>
      <c r="D75" s="80" t="s">
        <v>0</v>
      </c>
      <c r="E75" s="81"/>
      <c r="F75" s="82">
        <v>1</v>
      </c>
      <c r="G75" s="83"/>
      <c r="H75" s="84">
        <f>G75*F75</f>
        <v>0</v>
      </c>
    </row>
    <row r="76" spans="1:8" x14ac:dyDescent="0.25">
      <c r="A76" s="85" t="s">
        <v>13</v>
      </c>
      <c r="B76" s="86"/>
      <c r="C76" s="87"/>
      <c r="D76" s="88" t="s">
        <v>0</v>
      </c>
      <c r="E76" s="89"/>
      <c r="F76" s="90">
        <v>1</v>
      </c>
      <c r="G76" s="91"/>
      <c r="H76" s="92">
        <f>G76*F76</f>
        <v>0</v>
      </c>
    </row>
    <row r="77" spans="1:8" x14ac:dyDescent="0.25">
      <c r="A77" s="93" t="s">
        <v>14</v>
      </c>
      <c r="B77" s="94"/>
      <c r="C77" s="95"/>
      <c r="D77" s="96" t="s">
        <v>42</v>
      </c>
      <c r="E77" s="97"/>
      <c r="F77" s="98">
        <v>0</v>
      </c>
      <c r="G77" s="99"/>
      <c r="H77" s="100">
        <f>G77</f>
        <v>0</v>
      </c>
    </row>
    <row r="78" spans="1:8" ht="15.75" x14ac:dyDescent="0.25">
      <c r="A78" s="101" t="s">
        <v>2</v>
      </c>
      <c r="B78" s="102"/>
      <c r="C78" s="103"/>
      <c r="D78" s="104"/>
      <c r="E78" s="105"/>
      <c r="F78" s="106"/>
      <c r="G78" s="107"/>
      <c r="H78" s="108">
        <f>SUM(H60,H66,H68,H74)</f>
        <v>0</v>
      </c>
    </row>
    <row r="79" spans="1:8" ht="15.75" x14ac:dyDescent="0.25">
      <c r="A79" s="109" t="s">
        <v>45</v>
      </c>
      <c r="B79" s="110"/>
      <c r="C79" s="111"/>
      <c r="D79" s="26"/>
      <c r="E79" s="27"/>
      <c r="F79" s="28"/>
      <c r="G79" s="29"/>
      <c r="H79" s="30">
        <f>SUM(H80:H81)</f>
        <v>0</v>
      </c>
    </row>
    <row r="80" spans="1:8" x14ac:dyDescent="0.25">
      <c r="A80" s="77" t="s">
        <v>46</v>
      </c>
      <c r="B80" s="78"/>
      <c r="C80" s="79"/>
      <c r="D80" s="80" t="s">
        <v>42</v>
      </c>
      <c r="E80" s="81"/>
      <c r="F80" s="112">
        <f>$H$23</f>
        <v>0</v>
      </c>
      <c r="G80" s="113"/>
      <c r="H80" s="84">
        <f>H78*F80</f>
        <v>0</v>
      </c>
    </row>
    <row r="81" spans="1:9" x14ac:dyDescent="0.25">
      <c r="A81" s="93" t="s">
        <v>35</v>
      </c>
      <c r="B81" s="94"/>
      <c r="C81" s="95"/>
      <c r="D81" s="96" t="s">
        <v>42</v>
      </c>
      <c r="E81" s="97"/>
      <c r="F81" s="98">
        <f>$H$24</f>
        <v>0</v>
      </c>
      <c r="G81" s="99"/>
      <c r="H81" s="100">
        <f>H78*F81</f>
        <v>0</v>
      </c>
    </row>
    <row r="82" spans="1:9" ht="15.75" x14ac:dyDescent="0.25">
      <c r="A82" s="114" t="s">
        <v>47</v>
      </c>
      <c r="B82" s="115"/>
      <c r="C82" s="116"/>
      <c r="D82" s="117"/>
      <c r="E82" s="118"/>
      <c r="F82" s="119"/>
      <c r="G82" s="120"/>
      <c r="H82" s="121">
        <f>ROUND(H78+H79, 1)</f>
        <v>0</v>
      </c>
    </row>
    <row r="83" spans="1:9" ht="15.75" x14ac:dyDescent="0.25">
      <c r="A83" s="122"/>
      <c r="B83" s="122"/>
      <c r="C83" s="122"/>
      <c r="D83" s="123"/>
      <c r="E83" s="123"/>
      <c r="F83" s="174" t="s">
        <v>48</v>
      </c>
      <c r="G83" s="174"/>
      <c r="H83" s="124">
        <f>ROUND(H60, 1)</f>
        <v>0</v>
      </c>
    </row>
    <row r="84" spans="1:9" ht="15.75" x14ac:dyDescent="0.25">
      <c r="A84" s="122"/>
      <c r="B84" s="122"/>
      <c r="C84" s="122"/>
      <c r="D84" s="123"/>
      <c r="E84" s="123"/>
      <c r="F84" s="175" t="s">
        <v>44</v>
      </c>
      <c r="G84" s="175"/>
      <c r="H84" s="124">
        <f>ROUND(H82-H83, 1)</f>
        <v>0</v>
      </c>
    </row>
    <row r="85" spans="1:9" ht="15.75" x14ac:dyDescent="0.25">
      <c r="A85" s="145"/>
      <c r="B85" s="122"/>
      <c r="C85" s="122"/>
      <c r="D85" s="123"/>
      <c r="E85" s="123"/>
      <c r="F85" s="140"/>
      <c r="G85" s="140"/>
      <c r="H85" s="124"/>
    </row>
    <row r="86" spans="1:9" ht="18.75" customHeight="1" x14ac:dyDescent="0.25">
      <c r="A86" s="156" t="s">
        <v>61</v>
      </c>
      <c r="B86" s="156"/>
      <c r="C86" s="126"/>
      <c r="D86" s="127" t="s">
        <v>49</v>
      </c>
      <c r="E86" s="157" t="s">
        <v>50</v>
      </c>
      <c r="F86" s="157"/>
      <c r="G86" s="126"/>
      <c r="H86" s="128" t="s">
        <v>51</v>
      </c>
      <c r="I86" s="136" t="s">
        <v>58</v>
      </c>
    </row>
    <row r="87" spans="1:9" x14ac:dyDescent="0.25">
      <c r="A87" s="20" t="s">
        <v>18</v>
      </c>
      <c r="B87" s="20"/>
      <c r="C87" s="20"/>
      <c r="D87" s="148">
        <v>1</v>
      </c>
      <c r="E87" s="21" t="s">
        <v>0</v>
      </c>
      <c r="F87" s="22"/>
      <c r="G87" s="22"/>
      <c r="H87" s="22"/>
    </row>
    <row r="88" spans="1:9" x14ac:dyDescent="0.25">
      <c r="A88" s="158" t="s">
        <v>36</v>
      </c>
      <c r="B88" s="160" t="s">
        <v>37</v>
      </c>
      <c r="C88" s="162"/>
      <c r="D88" s="164" t="s">
        <v>17</v>
      </c>
      <c r="E88" s="166" t="s">
        <v>38</v>
      </c>
      <c r="F88" s="168" t="s">
        <v>39</v>
      </c>
      <c r="G88" s="170" t="s">
        <v>3</v>
      </c>
      <c r="H88" s="172" t="s">
        <v>40</v>
      </c>
    </row>
    <row r="89" spans="1:9" x14ac:dyDescent="0.25">
      <c r="A89" s="159"/>
      <c r="B89" s="161"/>
      <c r="C89" s="163"/>
      <c r="D89" s="165"/>
      <c r="E89" s="167"/>
      <c r="F89" s="169"/>
      <c r="G89" s="171"/>
      <c r="H89" s="173"/>
    </row>
    <row r="90" spans="1:9" ht="15.75" x14ac:dyDescent="0.25">
      <c r="A90" s="23" t="s">
        <v>41</v>
      </c>
      <c r="B90" s="24"/>
      <c r="C90" s="25"/>
      <c r="D90" s="26"/>
      <c r="E90" s="27"/>
      <c r="F90" s="28"/>
      <c r="G90" s="29"/>
      <c r="H90" s="30">
        <f>SUM(H91:H95)</f>
        <v>0</v>
      </c>
    </row>
    <row r="91" spans="1:9" x14ac:dyDescent="0.25">
      <c r="A91" s="31" t="str">
        <f>$A$9</f>
        <v>Бетон  бетон В25, W4, F150</v>
      </c>
      <c r="B91" s="32"/>
      <c r="C91" s="33"/>
      <c r="D91" s="34" t="s">
        <v>0</v>
      </c>
      <c r="E91" s="35">
        <f>$H$19+1</f>
        <v>1.05</v>
      </c>
      <c r="F91" s="35">
        <v>1.03</v>
      </c>
      <c r="G91" s="36">
        <f>$H$9</f>
        <v>0</v>
      </c>
      <c r="H91" s="37">
        <f>G91*F91</f>
        <v>0</v>
      </c>
    </row>
    <row r="92" spans="1:9" x14ac:dyDescent="0.25">
      <c r="A92" s="31"/>
      <c r="B92" s="32"/>
      <c r="C92" s="33"/>
      <c r="D92" s="34"/>
      <c r="E92" s="35"/>
      <c r="F92" s="35"/>
      <c r="G92" s="36"/>
      <c r="H92" s="37"/>
    </row>
    <row r="93" spans="1:9" x14ac:dyDescent="0.25">
      <c r="A93" s="31" t="str">
        <f>$A$15</f>
        <v>Арматура А 500С по ГОСТ Р52544-2006 основная</v>
      </c>
      <c r="B93" s="146">
        <v>0.8</v>
      </c>
      <c r="C93" s="147">
        <f>D87*G86*B93/1000</f>
        <v>0</v>
      </c>
      <c r="D93" s="34" t="s">
        <v>16</v>
      </c>
      <c r="E93" s="35">
        <f>$H$20+1</f>
        <v>1.05</v>
      </c>
      <c r="F93" s="129">
        <f>C93*1.07</f>
        <v>0</v>
      </c>
      <c r="G93" s="36">
        <f>$H$15</f>
        <v>0</v>
      </c>
      <c r="H93" s="37">
        <f>G93*F93</f>
        <v>0</v>
      </c>
    </row>
    <row r="94" spans="1:9" x14ac:dyDescent="0.25">
      <c r="A94" s="31" t="str">
        <f>$A$16</f>
        <v>Арматура А 240 по ГОСТ 5781-82 вспомогательная</v>
      </c>
      <c r="B94" s="146">
        <f>1-B93</f>
        <v>0.19999999999999996</v>
      </c>
      <c r="C94" s="147">
        <f>D87*G86*B94/1000</f>
        <v>0</v>
      </c>
      <c r="D94" s="34" t="s">
        <v>16</v>
      </c>
      <c r="E94" s="35">
        <f>$H$20+1</f>
        <v>1.05</v>
      </c>
      <c r="F94" s="143">
        <f>C94*1.07</f>
        <v>0</v>
      </c>
      <c r="G94" s="36">
        <f>$H$16</f>
        <v>0</v>
      </c>
      <c r="H94" s="37">
        <f>G94*F94</f>
        <v>0</v>
      </c>
    </row>
    <row r="95" spans="1:9" ht="51" x14ac:dyDescent="0.25">
      <c r="A95" s="38" t="s">
        <v>32</v>
      </c>
      <c r="B95" s="39"/>
      <c r="C95" s="40"/>
      <c r="D95" s="41" t="s">
        <v>42</v>
      </c>
      <c r="E95" s="42"/>
      <c r="F95" s="144"/>
      <c r="G95" s="142"/>
      <c r="H95" s="44">
        <f>SUM(H91:H94)*F95</f>
        <v>0</v>
      </c>
    </row>
    <row r="96" spans="1:9" ht="15.75" x14ac:dyDescent="0.25">
      <c r="A96" s="45" t="s">
        <v>4</v>
      </c>
      <c r="B96" s="46"/>
      <c r="C96" s="47"/>
      <c r="D96" s="48"/>
      <c r="E96" s="49"/>
      <c r="F96" s="50"/>
      <c r="G96" s="51"/>
      <c r="H96" s="52">
        <f>SUM(H97)</f>
        <v>0</v>
      </c>
    </row>
    <row r="97" spans="1:8" ht="25.5" x14ac:dyDescent="0.25">
      <c r="A97" s="53" t="s">
        <v>5</v>
      </c>
      <c r="B97" s="54"/>
      <c r="C97" s="55"/>
      <c r="D97" s="56" t="s">
        <v>43</v>
      </c>
      <c r="E97" s="57"/>
      <c r="F97" s="58">
        <v>1</v>
      </c>
      <c r="G97" s="59"/>
      <c r="H97" s="60">
        <f>G97*F97</f>
        <v>0</v>
      </c>
    </row>
    <row r="98" spans="1:8" ht="15.75" x14ac:dyDescent="0.25">
      <c r="A98" s="45" t="s">
        <v>44</v>
      </c>
      <c r="B98" s="46"/>
      <c r="C98" s="47"/>
      <c r="D98" s="48"/>
      <c r="E98" s="49"/>
      <c r="F98" s="50"/>
      <c r="G98" s="51"/>
      <c r="H98" s="52">
        <f>SUM(H99:H103)</f>
        <v>0</v>
      </c>
    </row>
    <row r="99" spans="1:8" x14ac:dyDescent="0.25">
      <c r="A99" s="61" t="s">
        <v>6</v>
      </c>
      <c r="B99" s="62"/>
      <c r="C99" s="63"/>
      <c r="D99" s="64" t="s">
        <v>0</v>
      </c>
      <c r="E99" s="65"/>
      <c r="F99" s="66">
        <v>1</v>
      </c>
      <c r="G99" s="67"/>
      <c r="H99" s="68">
        <f>G99*F99</f>
        <v>0</v>
      </c>
    </row>
    <row r="100" spans="1:8" x14ac:dyDescent="0.25">
      <c r="A100" s="31" t="s">
        <v>7</v>
      </c>
      <c r="B100" s="32"/>
      <c r="C100" s="69"/>
      <c r="D100" s="34" t="s">
        <v>0</v>
      </c>
      <c r="E100" s="70"/>
      <c r="F100" s="71">
        <v>1</v>
      </c>
      <c r="G100" s="72"/>
      <c r="H100" s="37">
        <f>G100*F100</f>
        <v>0</v>
      </c>
    </row>
    <row r="101" spans="1:8" x14ac:dyDescent="0.25">
      <c r="A101" s="31" t="s">
        <v>8</v>
      </c>
      <c r="B101" s="32"/>
      <c r="C101" s="69"/>
      <c r="D101" s="34" t="s">
        <v>0</v>
      </c>
      <c r="E101" s="70"/>
      <c r="F101" s="71">
        <v>1</v>
      </c>
      <c r="G101" s="72"/>
      <c r="H101" s="37">
        <f>G101*F101</f>
        <v>0</v>
      </c>
    </row>
    <row r="102" spans="1:8" x14ac:dyDescent="0.25">
      <c r="A102" s="31" t="s">
        <v>9</v>
      </c>
      <c r="B102" s="32"/>
      <c r="C102" s="69"/>
      <c r="D102" s="34" t="s">
        <v>0</v>
      </c>
      <c r="E102" s="70"/>
      <c r="F102" s="71">
        <v>1</v>
      </c>
      <c r="G102" s="72"/>
      <c r="H102" s="37">
        <f>G102*F102</f>
        <v>0</v>
      </c>
    </row>
    <row r="103" spans="1:8" ht="25.5" x14ac:dyDescent="0.25">
      <c r="A103" s="38" t="s">
        <v>10</v>
      </c>
      <c r="B103" s="39"/>
      <c r="C103" s="73"/>
      <c r="D103" s="41" t="s">
        <v>0</v>
      </c>
      <c r="E103" s="74"/>
      <c r="F103" s="75">
        <v>1</v>
      </c>
      <c r="G103" s="76"/>
      <c r="H103" s="44">
        <f>G103*F103</f>
        <v>0</v>
      </c>
    </row>
    <row r="104" spans="1:8" ht="17.25" customHeight="1" x14ac:dyDescent="0.25">
      <c r="A104" s="45" t="s">
        <v>11</v>
      </c>
      <c r="B104" s="46"/>
      <c r="C104" s="47"/>
      <c r="D104" s="48"/>
      <c r="E104" s="49"/>
      <c r="F104" s="50"/>
      <c r="G104" s="50"/>
      <c r="H104" s="52">
        <f>SUM(H105:H107)</f>
        <v>0</v>
      </c>
    </row>
    <row r="105" spans="1:8" x14ac:dyDescent="0.25">
      <c r="A105" s="77" t="s">
        <v>12</v>
      </c>
      <c r="B105" s="78"/>
      <c r="C105" s="79"/>
      <c r="D105" s="80" t="s">
        <v>0</v>
      </c>
      <c r="E105" s="81"/>
      <c r="F105" s="82">
        <v>1</v>
      </c>
      <c r="G105" s="83"/>
      <c r="H105" s="84">
        <f>G105*F105</f>
        <v>0</v>
      </c>
    </row>
    <row r="106" spans="1:8" x14ac:dyDescent="0.25">
      <c r="A106" s="85" t="s">
        <v>13</v>
      </c>
      <c r="B106" s="86"/>
      <c r="C106" s="87"/>
      <c r="D106" s="88" t="s">
        <v>0</v>
      </c>
      <c r="E106" s="89"/>
      <c r="F106" s="90">
        <v>1</v>
      </c>
      <c r="G106" s="91"/>
      <c r="H106" s="92">
        <f>G106*F106</f>
        <v>0</v>
      </c>
    </row>
    <row r="107" spans="1:8" x14ac:dyDescent="0.25">
      <c r="A107" s="93" t="s">
        <v>14</v>
      </c>
      <c r="B107" s="94"/>
      <c r="C107" s="95"/>
      <c r="D107" s="96" t="s">
        <v>42</v>
      </c>
      <c r="E107" s="97"/>
      <c r="F107" s="98">
        <v>0</v>
      </c>
      <c r="G107" s="99"/>
      <c r="H107" s="100">
        <f>G107</f>
        <v>0</v>
      </c>
    </row>
    <row r="108" spans="1:8" ht="15.75" x14ac:dyDescent="0.25">
      <c r="A108" s="101" t="s">
        <v>2</v>
      </c>
      <c r="B108" s="102"/>
      <c r="C108" s="103"/>
      <c r="D108" s="104"/>
      <c r="E108" s="105"/>
      <c r="F108" s="106"/>
      <c r="G108" s="107"/>
      <c r="H108" s="108">
        <f>SUM(H90,H96,H98,H104)</f>
        <v>0</v>
      </c>
    </row>
    <row r="109" spans="1:8" ht="15.75" x14ac:dyDescent="0.25">
      <c r="A109" s="109" t="s">
        <v>45</v>
      </c>
      <c r="B109" s="110"/>
      <c r="C109" s="111"/>
      <c r="D109" s="26"/>
      <c r="E109" s="27"/>
      <c r="F109" s="28"/>
      <c r="G109" s="29"/>
      <c r="H109" s="30">
        <f>SUM(H110:H111)</f>
        <v>0</v>
      </c>
    </row>
    <row r="110" spans="1:8" x14ac:dyDescent="0.25">
      <c r="A110" s="77" t="s">
        <v>46</v>
      </c>
      <c r="B110" s="78"/>
      <c r="C110" s="79"/>
      <c r="D110" s="80" t="s">
        <v>42</v>
      </c>
      <c r="E110" s="81"/>
      <c r="F110" s="112">
        <f>$H$23</f>
        <v>0</v>
      </c>
      <c r="G110" s="113"/>
      <c r="H110" s="84">
        <f>H108*F110</f>
        <v>0</v>
      </c>
    </row>
    <row r="111" spans="1:8" x14ac:dyDescent="0.25">
      <c r="A111" s="93" t="s">
        <v>35</v>
      </c>
      <c r="B111" s="94"/>
      <c r="C111" s="95"/>
      <c r="D111" s="96" t="s">
        <v>42</v>
      </c>
      <c r="E111" s="97"/>
      <c r="F111" s="98">
        <f>$H$24</f>
        <v>0</v>
      </c>
      <c r="G111" s="99"/>
      <c r="H111" s="100">
        <f>H108*F111</f>
        <v>0</v>
      </c>
    </row>
    <row r="112" spans="1:8" ht="15.75" x14ac:dyDescent="0.25">
      <c r="A112" s="114" t="s">
        <v>47</v>
      </c>
      <c r="B112" s="115"/>
      <c r="C112" s="116"/>
      <c r="D112" s="117"/>
      <c r="E112" s="118"/>
      <c r="F112" s="119"/>
      <c r="G112" s="120"/>
      <c r="H112" s="121">
        <f>ROUND(H108+H109, 1)</f>
        <v>0</v>
      </c>
    </row>
    <row r="113" spans="1:8" ht="15.75" customHeight="1" x14ac:dyDescent="0.25">
      <c r="A113" s="122"/>
      <c r="B113" s="122"/>
      <c r="C113" s="122"/>
      <c r="D113" s="123"/>
      <c r="E113" s="123"/>
      <c r="F113" s="174" t="s">
        <v>48</v>
      </c>
      <c r="G113" s="174"/>
      <c r="H113" s="124">
        <f>ROUND(H90, 1)</f>
        <v>0</v>
      </c>
    </row>
    <row r="114" spans="1:8" ht="15.75" x14ac:dyDescent="0.25">
      <c r="A114" s="122"/>
      <c r="B114" s="122"/>
      <c r="C114" s="122"/>
      <c r="D114" s="123"/>
      <c r="E114" s="123"/>
      <c r="F114" s="175" t="s">
        <v>44</v>
      </c>
      <c r="G114" s="175"/>
      <c r="H114" s="124">
        <f>ROUND(H112-H113, 1)</f>
        <v>0</v>
      </c>
    </row>
    <row r="115" spans="1:8" ht="15.75" x14ac:dyDescent="0.25">
      <c r="A115" s="122"/>
      <c r="B115" s="122"/>
      <c r="C115" s="122"/>
      <c r="D115" s="123"/>
      <c r="E115" s="123"/>
      <c r="F115" s="140"/>
      <c r="G115" s="140"/>
      <c r="H115" s="124"/>
    </row>
    <row r="116" spans="1:8" ht="18.75" x14ac:dyDescent="0.25">
      <c r="A116" s="156" t="s">
        <v>62</v>
      </c>
      <c r="B116" s="156"/>
      <c r="C116" s="126"/>
      <c r="D116" s="141" t="s">
        <v>49</v>
      </c>
      <c r="E116" s="157" t="s">
        <v>50</v>
      </c>
      <c r="F116" s="157"/>
      <c r="G116" s="126"/>
      <c r="H116" s="128" t="s">
        <v>51</v>
      </c>
    </row>
    <row r="117" spans="1:8" x14ac:dyDescent="0.25">
      <c r="A117" s="20" t="s">
        <v>18</v>
      </c>
      <c r="B117" s="20"/>
      <c r="C117" s="20"/>
      <c r="D117" s="148">
        <v>1</v>
      </c>
      <c r="E117" s="21" t="s">
        <v>0</v>
      </c>
      <c r="F117" s="22"/>
      <c r="G117" s="22"/>
      <c r="H117" s="22"/>
    </row>
    <row r="118" spans="1:8" x14ac:dyDescent="0.25">
      <c r="A118" s="158" t="s">
        <v>36</v>
      </c>
      <c r="B118" s="160" t="s">
        <v>37</v>
      </c>
      <c r="C118" s="162"/>
      <c r="D118" s="164" t="s">
        <v>17</v>
      </c>
      <c r="E118" s="166" t="s">
        <v>38</v>
      </c>
      <c r="F118" s="168" t="s">
        <v>39</v>
      </c>
      <c r="G118" s="170" t="s">
        <v>3</v>
      </c>
      <c r="H118" s="172" t="s">
        <v>40</v>
      </c>
    </row>
    <row r="119" spans="1:8" x14ac:dyDescent="0.25">
      <c r="A119" s="159"/>
      <c r="B119" s="161"/>
      <c r="C119" s="163"/>
      <c r="D119" s="165"/>
      <c r="E119" s="167"/>
      <c r="F119" s="169"/>
      <c r="G119" s="171"/>
      <c r="H119" s="173"/>
    </row>
    <row r="120" spans="1:8" ht="15.75" x14ac:dyDescent="0.25">
      <c r="A120" s="23" t="s">
        <v>41</v>
      </c>
      <c r="B120" s="24"/>
      <c r="C120" s="25"/>
      <c r="D120" s="26"/>
      <c r="E120" s="27"/>
      <c r="F120" s="28"/>
      <c r="G120" s="29"/>
      <c r="H120" s="30">
        <f>SUM(H121:H125)</f>
        <v>0</v>
      </c>
    </row>
    <row r="121" spans="1:8" x14ac:dyDescent="0.25">
      <c r="A121" s="31" t="str">
        <f>$A$9</f>
        <v>Бетон  бетон В25, W4, F150</v>
      </c>
      <c r="B121" s="32"/>
      <c r="C121" s="33"/>
      <c r="D121" s="34" t="s">
        <v>0</v>
      </c>
      <c r="E121" s="35">
        <f>$H$19+1</f>
        <v>1.05</v>
      </c>
      <c r="F121" s="35">
        <v>1.03</v>
      </c>
      <c r="G121" s="36">
        <f>$H$9</f>
        <v>0</v>
      </c>
      <c r="H121" s="37">
        <f>G121*F121</f>
        <v>0</v>
      </c>
    </row>
    <row r="122" spans="1:8" x14ac:dyDescent="0.25">
      <c r="A122" s="31"/>
      <c r="B122" s="32"/>
      <c r="C122" s="33"/>
      <c r="D122" s="34"/>
      <c r="E122" s="35"/>
      <c r="F122" s="35"/>
      <c r="G122" s="36"/>
      <c r="H122" s="37"/>
    </row>
    <row r="123" spans="1:8" x14ac:dyDescent="0.25">
      <c r="A123" s="31" t="str">
        <f>$A$15</f>
        <v>Арматура А 500С по ГОСТ Р52544-2006 основная</v>
      </c>
      <c r="B123" s="146">
        <v>0.8</v>
      </c>
      <c r="C123" s="147">
        <f>D117*G116*B123/1000</f>
        <v>0</v>
      </c>
      <c r="D123" s="34" t="s">
        <v>16</v>
      </c>
      <c r="E123" s="35">
        <f>$H$20+1</f>
        <v>1.05</v>
      </c>
      <c r="F123" s="129">
        <f>C123*1.07</f>
        <v>0</v>
      </c>
      <c r="G123" s="36">
        <f>$H$15</f>
        <v>0</v>
      </c>
      <c r="H123" s="37">
        <f>G123*F123</f>
        <v>0</v>
      </c>
    </row>
    <row r="124" spans="1:8" x14ac:dyDescent="0.25">
      <c r="A124" s="31" t="str">
        <f>$A$16</f>
        <v>Арматура А 240 по ГОСТ 5781-82 вспомогательная</v>
      </c>
      <c r="B124" s="146">
        <f>1-B123</f>
        <v>0.19999999999999996</v>
      </c>
      <c r="C124" s="147">
        <f>D117*G116*B124/1000</f>
        <v>0</v>
      </c>
      <c r="D124" s="34" t="s">
        <v>16</v>
      </c>
      <c r="E124" s="35">
        <f>$H$20+1</f>
        <v>1.05</v>
      </c>
      <c r="F124" s="143">
        <f>C124*1.07</f>
        <v>0</v>
      </c>
      <c r="G124" s="36">
        <f>$H$16</f>
        <v>0</v>
      </c>
      <c r="H124" s="37">
        <f>G124*F124</f>
        <v>0</v>
      </c>
    </row>
    <row r="125" spans="1:8" ht="51" x14ac:dyDescent="0.25">
      <c r="A125" s="38" t="s">
        <v>32</v>
      </c>
      <c r="B125" s="39"/>
      <c r="C125" s="40"/>
      <c r="D125" s="41" t="s">
        <v>42</v>
      </c>
      <c r="E125" s="42"/>
      <c r="F125" s="144"/>
      <c r="G125" s="142"/>
      <c r="H125" s="44">
        <f>SUM(H121:H124)*F125</f>
        <v>0</v>
      </c>
    </row>
    <row r="126" spans="1:8" ht="15.75" x14ac:dyDescent="0.25">
      <c r="A126" s="45" t="s">
        <v>4</v>
      </c>
      <c r="B126" s="46"/>
      <c r="C126" s="47"/>
      <c r="D126" s="48"/>
      <c r="E126" s="49"/>
      <c r="F126" s="50"/>
      <c r="G126" s="51"/>
      <c r="H126" s="52">
        <f>SUM(H127)</f>
        <v>0</v>
      </c>
    </row>
    <row r="127" spans="1:8" ht="25.5" x14ac:dyDescent="0.25">
      <c r="A127" s="53" t="s">
        <v>5</v>
      </c>
      <c r="B127" s="54"/>
      <c r="C127" s="55"/>
      <c r="D127" s="56" t="s">
        <v>43</v>
      </c>
      <c r="E127" s="57"/>
      <c r="F127" s="58">
        <v>1</v>
      </c>
      <c r="G127" s="59"/>
      <c r="H127" s="60">
        <f>G127*F127</f>
        <v>0</v>
      </c>
    </row>
    <row r="128" spans="1:8" ht="15.75" x14ac:dyDescent="0.25">
      <c r="A128" s="45" t="s">
        <v>44</v>
      </c>
      <c r="B128" s="46"/>
      <c r="C128" s="47"/>
      <c r="D128" s="48"/>
      <c r="E128" s="49"/>
      <c r="F128" s="50"/>
      <c r="G128" s="51"/>
      <c r="H128" s="52">
        <f>SUM(H129:H133)</f>
        <v>0</v>
      </c>
    </row>
    <row r="129" spans="1:8" x14ac:dyDescent="0.25">
      <c r="A129" s="61" t="s">
        <v>6</v>
      </c>
      <c r="B129" s="62"/>
      <c r="C129" s="63"/>
      <c r="D129" s="64" t="s">
        <v>0</v>
      </c>
      <c r="E129" s="65"/>
      <c r="F129" s="66">
        <v>1</v>
      </c>
      <c r="G129" s="67"/>
      <c r="H129" s="68">
        <f>G129*F129</f>
        <v>0</v>
      </c>
    </row>
    <row r="130" spans="1:8" x14ac:dyDescent="0.25">
      <c r="A130" s="31" t="s">
        <v>7</v>
      </c>
      <c r="B130" s="32"/>
      <c r="C130" s="69"/>
      <c r="D130" s="34" t="s">
        <v>0</v>
      </c>
      <c r="E130" s="70"/>
      <c r="F130" s="71">
        <v>1</v>
      </c>
      <c r="G130" s="72"/>
      <c r="H130" s="37">
        <f>G130*F130</f>
        <v>0</v>
      </c>
    </row>
    <row r="131" spans="1:8" x14ac:dyDescent="0.25">
      <c r="A131" s="31" t="s">
        <v>8</v>
      </c>
      <c r="B131" s="32"/>
      <c r="C131" s="69"/>
      <c r="D131" s="34" t="s">
        <v>0</v>
      </c>
      <c r="E131" s="70"/>
      <c r="F131" s="71">
        <v>1</v>
      </c>
      <c r="G131" s="72"/>
      <c r="H131" s="37">
        <f>G131*F131</f>
        <v>0</v>
      </c>
    </row>
    <row r="132" spans="1:8" x14ac:dyDescent="0.25">
      <c r="A132" s="31" t="s">
        <v>9</v>
      </c>
      <c r="B132" s="32"/>
      <c r="C132" s="69"/>
      <c r="D132" s="34" t="s">
        <v>0</v>
      </c>
      <c r="E132" s="70"/>
      <c r="F132" s="71">
        <v>1</v>
      </c>
      <c r="G132" s="72"/>
      <c r="H132" s="37">
        <f>G132*F132</f>
        <v>0</v>
      </c>
    </row>
    <row r="133" spans="1:8" ht="25.5" x14ac:dyDescent="0.25">
      <c r="A133" s="38" t="s">
        <v>10</v>
      </c>
      <c r="B133" s="39"/>
      <c r="C133" s="73"/>
      <c r="D133" s="41" t="s">
        <v>0</v>
      </c>
      <c r="E133" s="74"/>
      <c r="F133" s="75">
        <v>1</v>
      </c>
      <c r="G133" s="76"/>
      <c r="H133" s="44">
        <f>G133*F133</f>
        <v>0</v>
      </c>
    </row>
    <row r="134" spans="1:8" ht="31.5" x14ac:dyDescent="0.25">
      <c r="A134" s="45" t="s">
        <v>11</v>
      </c>
      <c r="B134" s="46"/>
      <c r="C134" s="47"/>
      <c r="D134" s="48"/>
      <c r="E134" s="49"/>
      <c r="F134" s="50"/>
      <c r="G134" s="50"/>
      <c r="H134" s="52">
        <f>SUM(H135:H137)</f>
        <v>0</v>
      </c>
    </row>
    <row r="135" spans="1:8" x14ac:dyDescent="0.25">
      <c r="A135" s="77" t="s">
        <v>12</v>
      </c>
      <c r="B135" s="78"/>
      <c r="C135" s="79"/>
      <c r="D135" s="80" t="s">
        <v>0</v>
      </c>
      <c r="E135" s="81"/>
      <c r="F135" s="82">
        <v>1</v>
      </c>
      <c r="G135" s="83"/>
      <c r="H135" s="84">
        <f>G135*F135</f>
        <v>0</v>
      </c>
    </row>
    <row r="136" spans="1:8" x14ac:dyDescent="0.25">
      <c r="A136" s="85" t="s">
        <v>13</v>
      </c>
      <c r="B136" s="86"/>
      <c r="C136" s="87"/>
      <c r="D136" s="88" t="s">
        <v>0</v>
      </c>
      <c r="E136" s="89"/>
      <c r="F136" s="90">
        <v>1</v>
      </c>
      <c r="G136" s="91"/>
      <c r="H136" s="92">
        <f>G136*F136</f>
        <v>0</v>
      </c>
    </row>
    <row r="137" spans="1:8" x14ac:dyDescent="0.25">
      <c r="A137" s="93" t="s">
        <v>14</v>
      </c>
      <c r="B137" s="94"/>
      <c r="C137" s="95"/>
      <c r="D137" s="96" t="s">
        <v>42</v>
      </c>
      <c r="E137" s="97"/>
      <c r="F137" s="98">
        <v>0</v>
      </c>
      <c r="G137" s="99"/>
      <c r="H137" s="100">
        <f>G137</f>
        <v>0</v>
      </c>
    </row>
    <row r="138" spans="1:8" ht="15.75" x14ac:dyDescent="0.25">
      <c r="A138" s="101" t="s">
        <v>2</v>
      </c>
      <c r="B138" s="102"/>
      <c r="C138" s="103"/>
      <c r="D138" s="104"/>
      <c r="E138" s="105"/>
      <c r="F138" s="106"/>
      <c r="G138" s="107"/>
      <c r="H138" s="108">
        <f>SUM(H120,H126,H128,H134)</f>
        <v>0</v>
      </c>
    </row>
    <row r="139" spans="1:8" ht="15.75" x14ac:dyDescent="0.25">
      <c r="A139" s="109" t="s">
        <v>45</v>
      </c>
      <c r="B139" s="110"/>
      <c r="C139" s="111"/>
      <c r="D139" s="26"/>
      <c r="E139" s="27"/>
      <c r="F139" s="28"/>
      <c r="G139" s="29"/>
      <c r="H139" s="30">
        <f>SUM(H140:H141)</f>
        <v>0</v>
      </c>
    </row>
    <row r="140" spans="1:8" x14ac:dyDescent="0.25">
      <c r="A140" s="77" t="s">
        <v>46</v>
      </c>
      <c r="B140" s="78"/>
      <c r="C140" s="79"/>
      <c r="D140" s="80" t="s">
        <v>42</v>
      </c>
      <c r="E140" s="81"/>
      <c r="F140" s="112">
        <f>$H$23</f>
        <v>0</v>
      </c>
      <c r="G140" s="113"/>
      <c r="H140" s="84">
        <f>H138*F140</f>
        <v>0</v>
      </c>
    </row>
    <row r="141" spans="1:8" x14ac:dyDescent="0.25">
      <c r="A141" s="93" t="s">
        <v>35</v>
      </c>
      <c r="B141" s="94"/>
      <c r="C141" s="95"/>
      <c r="D141" s="96" t="s">
        <v>42</v>
      </c>
      <c r="E141" s="97"/>
      <c r="F141" s="98">
        <f>$H$24</f>
        <v>0</v>
      </c>
      <c r="G141" s="99"/>
      <c r="H141" s="100">
        <f>H138*F141</f>
        <v>0</v>
      </c>
    </row>
    <row r="142" spans="1:8" ht="15.75" x14ac:dyDescent="0.25">
      <c r="A142" s="114" t="s">
        <v>47</v>
      </c>
      <c r="B142" s="115"/>
      <c r="C142" s="116"/>
      <c r="D142" s="117"/>
      <c r="E142" s="118"/>
      <c r="F142" s="119"/>
      <c r="G142" s="120"/>
      <c r="H142" s="121">
        <f>ROUND(H138+H139, 1)</f>
        <v>0</v>
      </c>
    </row>
    <row r="143" spans="1:8" ht="15.75" x14ac:dyDescent="0.25">
      <c r="A143" s="122"/>
      <c r="B143" s="122"/>
      <c r="C143" s="122"/>
      <c r="D143" s="123"/>
      <c r="E143" s="123"/>
      <c r="F143" s="174" t="s">
        <v>48</v>
      </c>
      <c r="G143" s="174"/>
      <c r="H143" s="124">
        <f>ROUND(H120, 1)</f>
        <v>0</v>
      </c>
    </row>
    <row r="144" spans="1:8" ht="15.75" x14ac:dyDescent="0.25">
      <c r="A144" s="122"/>
      <c r="B144" s="122"/>
      <c r="C144" s="122"/>
      <c r="D144" s="123"/>
      <c r="E144" s="123"/>
      <c r="F144" s="175" t="s">
        <v>44</v>
      </c>
      <c r="G144" s="175"/>
      <c r="H144" s="124">
        <f>ROUND(H142-H143, 1)</f>
        <v>0</v>
      </c>
    </row>
    <row r="145" spans="1:9" ht="15.75" x14ac:dyDescent="0.25">
      <c r="A145" s="122"/>
      <c r="B145" s="122"/>
      <c r="C145" s="122"/>
      <c r="D145" s="123"/>
      <c r="E145" s="123"/>
      <c r="F145" s="140"/>
      <c r="G145" s="140"/>
      <c r="H145" s="124"/>
    </row>
    <row r="146" spans="1:9" ht="18.75" customHeight="1" x14ac:dyDescent="0.25">
      <c r="A146" s="156" t="s">
        <v>63</v>
      </c>
      <c r="B146" s="156"/>
      <c r="C146" s="126"/>
      <c r="D146" s="139" t="s">
        <v>49</v>
      </c>
      <c r="E146" s="157" t="s">
        <v>50</v>
      </c>
      <c r="F146" s="157"/>
      <c r="G146" s="126"/>
      <c r="H146" s="128" t="s">
        <v>51</v>
      </c>
      <c r="I146" s="136" t="s">
        <v>58</v>
      </c>
    </row>
    <row r="147" spans="1:9" x14ac:dyDescent="0.25">
      <c r="A147" s="20" t="s">
        <v>18</v>
      </c>
      <c r="B147" s="20"/>
      <c r="C147" s="20"/>
      <c r="D147" s="148">
        <v>1</v>
      </c>
      <c r="E147" s="21" t="s">
        <v>0</v>
      </c>
      <c r="F147" s="22"/>
      <c r="G147" s="22"/>
      <c r="H147" s="22"/>
    </row>
    <row r="148" spans="1:9" x14ac:dyDescent="0.25">
      <c r="A148" s="158" t="s">
        <v>36</v>
      </c>
      <c r="B148" s="160" t="s">
        <v>37</v>
      </c>
      <c r="C148" s="162"/>
      <c r="D148" s="164" t="s">
        <v>17</v>
      </c>
      <c r="E148" s="166" t="s">
        <v>38</v>
      </c>
      <c r="F148" s="168" t="s">
        <v>39</v>
      </c>
      <c r="G148" s="170" t="s">
        <v>3</v>
      </c>
      <c r="H148" s="172" t="s">
        <v>40</v>
      </c>
    </row>
    <row r="149" spans="1:9" x14ac:dyDescent="0.25">
      <c r="A149" s="159"/>
      <c r="B149" s="161"/>
      <c r="C149" s="163"/>
      <c r="D149" s="165"/>
      <c r="E149" s="167"/>
      <c r="F149" s="169"/>
      <c r="G149" s="171"/>
      <c r="H149" s="173"/>
    </row>
    <row r="150" spans="1:9" ht="15.75" x14ac:dyDescent="0.25">
      <c r="A150" s="23" t="s">
        <v>41</v>
      </c>
      <c r="B150" s="24"/>
      <c r="C150" s="25"/>
      <c r="D150" s="26"/>
      <c r="E150" s="27"/>
      <c r="F150" s="28"/>
      <c r="G150" s="29"/>
      <c r="H150" s="30">
        <f>SUM(H151:H155)</f>
        <v>0</v>
      </c>
    </row>
    <row r="151" spans="1:9" x14ac:dyDescent="0.25">
      <c r="A151" s="31" t="str">
        <f>$A$9</f>
        <v>Бетон  бетон В25, W4, F150</v>
      </c>
      <c r="B151" s="32"/>
      <c r="C151" s="33"/>
      <c r="D151" s="34" t="s">
        <v>0</v>
      </c>
      <c r="E151" s="35">
        <f>$H$19+1</f>
        <v>1.05</v>
      </c>
      <c r="F151" s="35">
        <v>1.03</v>
      </c>
      <c r="G151" s="36">
        <f>$H$9</f>
        <v>0</v>
      </c>
      <c r="H151" s="37">
        <f>G151*F151</f>
        <v>0</v>
      </c>
    </row>
    <row r="152" spans="1:9" x14ac:dyDescent="0.25">
      <c r="A152" s="31"/>
      <c r="B152" s="32"/>
      <c r="C152" s="33"/>
      <c r="D152" s="34"/>
      <c r="E152" s="35"/>
      <c r="F152" s="35"/>
      <c r="G152" s="36"/>
      <c r="H152" s="37"/>
    </row>
    <row r="153" spans="1:9" x14ac:dyDescent="0.25">
      <c r="A153" s="31" t="str">
        <f>$A$15</f>
        <v>Арматура А 500С по ГОСТ Р52544-2006 основная</v>
      </c>
      <c r="B153" s="146">
        <v>0.8</v>
      </c>
      <c r="C153" s="147">
        <f>D147*G146*B153/1000</f>
        <v>0</v>
      </c>
      <c r="D153" s="34" t="s">
        <v>16</v>
      </c>
      <c r="E153" s="35">
        <f>$H$20+1</f>
        <v>1.05</v>
      </c>
      <c r="F153" s="129">
        <f>C153*1.07</f>
        <v>0</v>
      </c>
      <c r="G153" s="36">
        <f>$H$15</f>
        <v>0</v>
      </c>
      <c r="H153" s="37">
        <f>G153*F153</f>
        <v>0</v>
      </c>
    </row>
    <row r="154" spans="1:9" x14ac:dyDescent="0.25">
      <c r="A154" s="31" t="str">
        <f>$A$16</f>
        <v>Арматура А 240 по ГОСТ 5781-82 вспомогательная</v>
      </c>
      <c r="B154" s="146">
        <f>1-B153</f>
        <v>0.19999999999999996</v>
      </c>
      <c r="C154" s="147">
        <f>D147*G146*B154/1000</f>
        <v>0</v>
      </c>
      <c r="D154" s="34" t="s">
        <v>16</v>
      </c>
      <c r="E154" s="35">
        <f>$H$20+1</f>
        <v>1.05</v>
      </c>
      <c r="F154" s="143">
        <f>C154*1.07</f>
        <v>0</v>
      </c>
      <c r="G154" s="36">
        <f>$H$16</f>
        <v>0</v>
      </c>
      <c r="H154" s="37">
        <f>G154*F154</f>
        <v>0</v>
      </c>
    </row>
    <row r="155" spans="1:9" ht="51" x14ac:dyDescent="0.25">
      <c r="A155" s="38" t="s">
        <v>32</v>
      </c>
      <c r="B155" s="39"/>
      <c r="C155" s="40"/>
      <c r="D155" s="41" t="s">
        <v>42</v>
      </c>
      <c r="E155" s="42"/>
      <c r="F155" s="144"/>
      <c r="G155" s="142"/>
      <c r="H155" s="44">
        <f>SUM(H151:H154)*F155</f>
        <v>0</v>
      </c>
    </row>
    <row r="156" spans="1:9" ht="15.75" x14ac:dyDescent="0.25">
      <c r="A156" s="45" t="s">
        <v>4</v>
      </c>
      <c r="B156" s="46"/>
      <c r="C156" s="47"/>
      <c r="D156" s="48"/>
      <c r="E156" s="49"/>
      <c r="F156" s="50"/>
      <c r="G156" s="51"/>
      <c r="H156" s="52">
        <f>SUM(H157)</f>
        <v>0</v>
      </c>
    </row>
    <row r="157" spans="1:9" ht="25.5" x14ac:dyDescent="0.25">
      <c r="A157" s="53" t="s">
        <v>5</v>
      </c>
      <c r="B157" s="54"/>
      <c r="C157" s="55"/>
      <c r="D157" s="56" t="s">
        <v>43</v>
      </c>
      <c r="E157" s="57"/>
      <c r="F157" s="58">
        <v>1</v>
      </c>
      <c r="G157" s="59"/>
      <c r="H157" s="60">
        <f>G157*F157</f>
        <v>0</v>
      </c>
    </row>
    <row r="158" spans="1:9" ht="15.75" x14ac:dyDescent="0.25">
      <c r="A158" s="45" t="s">
        <v>44</v>
      </c>
      <c r="B158" s="46"/>
      <c r="C158" s="47"/>
      <c r="D158" s="48"/>
      <c r="E158" s="49"/>
      <c r="F158" s="50"/>
      <c r="G158" s="51"/>
      <c r="H158" s="52">
        <f>SUM(H159:H163)</f>
        <v>0</v>
      </c>
    </row>
    <row r="159" spans="1:9" x14ac:dyDescent="0.25">
      <c r="A159" s="61" t="s">
        <v>6</v>
      </c>
      <c r="B159" s="62"/>
      <c r="C159" s="63"/>
      <c r="D159" s="64" t="s">
        <v>0</v>
      </c>
      <c r="E159" s="65"/>
      <c r="F159" s="66">
        <v>1</v>
      </c>
      <c r="G159" s="67"/>
      <c r="H159" s="68">
        <f>G159*F159</f>
        <v>0</v>
      </c>
    </row>
    <row r="160" spans="1:9" x14ac:dyDescent="0.25">
      <c r="A160" s="31" t="s">
        <v>7</v>
      </c>
      <c r="B160" s="32"/>
      <c r="C160" s="69"/>
      <c r="D160" s="34" t="s">
        <v>0</v>
      </c>
      <c r="E160" s="70"/>
      <c r="F160" s="71">
        <v>1</v>
      </c>
      <c r="G160" s="72"/>
      <c r="H160" s="37">
        <f>G160*F160</f>
        <v>0</v>
      </c>
    </row>
    <row r="161" spans="1:8" x14ac:dyDescent="0.25">
      <c r="A161" s="31" t="s">
        <v>8</v>
      </c>
      <c r="B161" s="32"/>
      <c r="C161" s="69"/>
      <c r="D161" s="34" t="s">
        <v>0</v>
      </c>
      <c r="E161" s="70"/>
      <c r="F161" s="71">
        <v>1</v>
      </c>
      <c r="G161" s="72"/>
      <c r="H161" s="37">
        <f>G161*F161</f>
        <v>0</v>
      </c>
    </row>
    <row r="162" spans="1:8" x14ac:dyDescent="0.25">
      <c r="A162" s="31" t="s">
        <v>9</v>
      </c>
      <c r="B162" s="32"/>
      <c r="C162" s="69"/>
      <c r="D162" s="34" t="s">
        <v>0</v>
      </c>
      <c r="E162" s="70"/>
      <c r="F162" s="71">
        <v>1</v>
      </c>
      <c r="G162" s="72"/>
      <c r="H162" s="37">
        <f>G162*F162</f>
        <v>0</v>
      </c>
    </row>
    <row r="163" spans="1:8" ht="25.5" x14ac:dyDescent="0.25">
      <c r="A163" s="38" t="s">
        <v>10</v>
      </c>
      <c r="B163" s="39"/>
      <c r="C163" s="73"/>
      <c r="D163" s="41" t="s">
        <v>0</v>
      </c>
      <c r="E163" s="74"/>
      <c r="F163" s="75">
        <v>1</v>
      </c>
      <c r="G163" s="76"/>
      <c r="H163" s="44">
        <f>G163*F163</f>
        <v>0</v>
      </c>
    </row>
    <row r="164" spans="1:8" ht="17.25" customHeight="1" x14ac:dyDescent="0.25">
      <c r="A164" s="45" t="s">
        <v>11</v>
      </c>
      <c r="B164" s="46"/>
      <c r="C164" s="47"/>
      <c r="D164" s="48"/>
      <c r="E164" s="49"/>
      <c r="F164" s="50"/>
      <c r="G164" s="50"/>
      <c r="H164" s="52">
        <f>SUM(H165:H167)</f>
        <v>0</v>
      </c>
    </row>
    <row r="165" spans="1:8" x14ac:dyDescent="0.25">
      <c r="A165" s="77" t="s">
        <v>12</v>
      </c>
      <c r="B165" s="78"/>
      <c r="C165" s="79"/>
      <c r="D165" s="80" t="s">
        <v>0</v>
      </c>
      <c r="E165" s="81"/>
      <c r="F165" s="82">
        <v>1</v>
      </c>
      <c r="G165" s="83"/>
      <c r="H165" s="84">
        <f>G165*F165</f>
        <v>0</v>
      </c>
    </row>
    <row r="166" spans="1:8" x14ac:dyDescent="0.25">
      <c r="A166" s="85" t="s">
        <v>13</v>
      </c>
      <c r="B166" s="86"/>
      <c r="C166" s="87"/>
      <c r="D166" s="88" t="s">
        <v>0</v>
      </c>
      <c r="E166" s="89"/>
      <c r="F166" s="90">
        <v>1</v>
      </c>
      <c r="G166" s="91"/>
      <c r="H166" s="92">
        <f>G166*F166</f>
        <v>0</v>
      </c>
    </row>
    <row r="167" spans="1:8" x14ac:dyDescent="0.25">
      <c r="A167" s="93" t="s">
        <v>14</v>
      </c>
      <c r="B167" s="94"/>
      <c r="C167" s="95"/>
      <c r="D167" s="96" t="s">
        <v>42</v>
      </c>
      <c r="E167" s="97"/>
      <c r="F167" s="98">
        <v>0</v>
      </c>
      <c r="G167" s="99"/>
      <c r="H167" s="100">
        <f>G167</f>
        <v>0</v>
      </c>
    </row>
    <row r="168" spans="1:8" ht="15.75" x14ac:dyDescent="0.25">
      <c r="A168" s="101" t="s">
        <v>2</v>
      </c>
      <c r="B168" s="102"/>
      <c r="C168" s="103"/>
      <c r="D168" s="104"/>
      <c r="E168" s="105"/>
      <c r="F168" s="106"/>
      <c r="G168" s="107"/>
      <c r="H168" s="108">
        <f>SUM(H150,H156,H158,H164)</f>
        <v>0</v>
      </c>
    </row>
    <row r="169" spans="1:8" ht="15.75" x14ac:dyDescent="0.25">
      <c r="A169" s="109" t="s">
        <v>45</v>
      </c>
      <c r="B169" s="110"/>
      <c r="C169" s="111"/>
      <c r="D169" s="26"/>
      <c r="E169" s="27"/>
      <c r="F169" s="28"/>
      <c r="G169" s="29"/>
      <c r="H169" s="30">
        <f>SUM(H170:H171)</f>
        <v>0</v>
      </c>
    </row>
    <row r="170" spans="1:8" x14ac:dyDescent="0.25">
      <c r="A170" s="77" t="s">
        <v>46</v>
      </c>
      <c r="B170" s="78"/>
      <c r="C170" s="79"/>
      <c r="D170" s="80" t="s">
        <v>42</v>
      </c>
      <c r="E170" s="81"/>
      <c r="F170" s="112">
        <f>$H$23</f>
        <v>0</v>
      </c>
      <c r="G170" s="113"/>
      <c r="H170" s="84">
        <f>H168*F170</f>
        <v>0</v>
      </c>
    </row>
    <row r="171" spans="1:8" x14ac:dyDescent="0.25">
      <c r="A171" s="93" t="s">
        <v>35</v>
      </c>
      <c r="B171" s="94"/>
      <c r="C171" s="95"/>
      <c r="D171" s="96" t="s">
        <v>42</v>
      </c>
      <c r="E171" s="97"/>
      <c r="F171" s="98">
        <f>$H$24</f>
        <v>0</v>
      </c>
      <c r="G171" s="99"/>
      <c r="H171" s="100">
        <f>H168*F171</f>
        <v>0</v>
      </c>
    </row>
    <row r="172" spans="1:8" ht="15.75" x14ac:dyDescent="0.25">
      <c r="A172" s="114" t="s">
        <v>47</v>
      </c>
      <c r="B172" s="115"/>
      <c r="C172" s="116"/>
      <c r="D172" s="117"/>
      <c r="E172" s="118"/>
      <c r="F172" s="119"/>
      <c r="G172" s="120"/>
      <c r="H172" s="121">
        <f>ROUND(H168+H169, 1)</f>
        <v>0</v>
      </c>
    </row>
    <row r="173" spans="1:8" ht="15.75" customHeight="1" x14ac:dyDescent="0.25">
      <c r="A173" s="122"/>
      <c r="B173" s="122"/>
      <c r="C173" s="122"/>
      <c r="D173" s="123"/>
      <c r="E173" s="123"/>
      <c r="F173" s="174" t="s">
        <v>48</v>
      </c>
      <c r="G173" s="174"/>
      <c r="H173" s="124">
        <f>ROUND(H150, 1)</f>
        <v>0</v>
      </c>
    </row>
    <row r="174" spans="1:8" ht="15.75" x14ac:dyDescent="0.25">
      <c r="A174" s="122"/>
      <c r="B174" s="122"/>
      <c r="C174" s="122"/>
      <c r="D174" s="123"/>
      <c r="E174" s="123"/>
      <c r="F174" s="175" t="s">
        <v>44</v>
      </c>
      <c r="G174" s="175"/>
      <c r="H174" s="124">
        <f>ROUND(H172-H173, 1)</f>
        <v>0</v>
      </c>
    </row>
    <row r="175" spans="1:8" ht="15.75" x14ac:dyDescent="0.25">
      <c r="A175" s="122"/>
      <c r="B175" s="122"/>
      <c r="C175" s="122"/>
      <c r="D175" s="123"/>
      <c r="E175" s="123"/>
      <c r="F175" s="138"/>
      <c r="G175" s="138"/>
      <c r="H175" s="124"/>
    </row>
    <row r="176" spans="1:8" ht="15.75" x14ac:dyDescent="0.25">
      <c r="A176" s="122"/>
      <c r="B176" s="122"/>
      <c r="C176" s="122"/>
      <c r="D176" s="123"/>
      <c r="E176" s="123"/>
      <c r="F176" s="125"/>
      <c r="G176" s="125"/>
      <c r="H176" s="124"/>
    </row>
    <row r="177" spans="1:9" ht="18.75" x14ac:dyDescent="0.25">
      <c r="A177" s="156" t="s">
        <v>55</v>
      </c>
      <c r="B177" s="156"/>
      <c r="C177" s="126"/>
      <c r="D177" s="127"/>
      <c r="E177" s="157" t="s">
        <v>50</v>
      </c>
      <c r="F177" s="157"/>
      <c r="G177" s="126"/>
      <c r="H177" s="128" t="s">
        <v>51</v>
      </c>
      <c r="I177" s="136" t="s">
        <v>58</v>
      </c>
    </row>
    <row r="178" spans="1:9" x14ac:dyDescent="0.25">
      <c r="A178" s="20" t="s">
        <v>18</v>
      </c>
      <c r="B178" s="20"/>
      <c r="C178" s="20"/>
      <c r="D178" s="148">
        <v>1</v>
      </c>
      <c r="E178" s="21" t="s">
        <v>0</v>
      </c>
      <c r="F178" s="22"/>
      <c r="G178" s="22"/>
      <c r="H178" s="22"/>
    </row>
    <row r="179" spans="1:9" ht="15.75" thickBot="1" x14ac:dyDescent="0.3">
      <c r="A179" s="178" t="s">
        <v>36</v>
      </c>
      <c r="B179" s="160" t="s">
        <v>37</v>
      </c>
      <c r="C179" s="162"/>
      <c r="D179" s="180" t="s">
        <v>17</v>
      </c>
      <c r="E179" s="166" t="s">
        <v>38</v>
      </c>
      <c r="F179" s="168" t="s">
        <v>39</v>
      </c>
      <c r="G179" s="170" t="s">
        <v>3</v>
      </c>
      <c r="H179" s="172" t="s">
        <v>40</v>
      </c>
    </row>
    <row r="180" spans="1:9" ht="15.75" thickTop="1" x14ac:dyDescent="0.25">
      <c r="A180" s="179"/>
      <c r="B180" s="161"/>
      <c r="C180" s="163"/>
      <c r="D180" s="181"/>
      <c r="E180" s="167"/>
      <c r="F180" s="169"/>
      <c r="G180" s="171"/>
      <c r="H180" s="173"/>
    </row>
    <row r="181" spans="1:9" ht="15.75" x14ac:dyDescent="0.25">
      <c r="A181" s="23" t="s">
        <v>41</v>
      </c>
      <c r="B181" s="24"/>
      <c r="C181" s="25"/>
      <c r="D181" s="26"/>
      <c r="E181" s="27"/>
      <c r="F181" s="28"/>
      <c r="G181" s="29"/>
      <c r="H181" s="30">
        <f>SUM(H182:H186)</f>
        <v>0</v>
      </c>
    </row>
    <row r="182" spans="1:9" x14ac:dyDescent="0.25">
      <c r="A182" s="31" t="str">
        <f>$A$9</f>
        <v>Бетон  бетон В25, W4, F150</v>
      </c>
      <c r="B182" s="32"/>
      <c r="C182" s="33"/>
      <c r="D182" s="34" t="s">
        <v>0</v>
      </c>
      <c r="E182" s="35">
        <f>$H$19+1</f>
        <v>1.05</v>
      </c>
      <c r="F182" s="35">
        <v>1.03</v>
      </c>
      <c r="G182" s="36">
        <f>$H$9</f>
        <v>0</v>
      </c>
      <c r="H182" s="37">
        <f>G182*F182</f>
        <v>0</v>
      </c>
    </row>
    <row r="183" spans="1:9" x14ac:dyDescent="0.25">
      <c r="A183" s="31"/>
      <c r="B183" s="32"/>
      <c r="C183" s="33"/>
      <c r="D183" s="34"/>
      <c r="E183" s="35"/>
      <c r="F183" s="35"/>
      <c r="G183" s="36"/>
      <c r="H183" s="37"/>
    </row>
    <row r="184" spans="1:9" x14ac:dyDescent="0.25">
      <c r="A184" s="31" t="str">
        <f>$A$15</f>
        <v>Арматура А 500С по ГОСТ Р52544-2006 основная</v>
      </c>
      <c r="B184" s="146">
        <v>0.8</v>
      </c>
      <c r="C184" s="147">
        <f>D178*G177*B184/1000</f>
        <v>0</v>
      </c>
      <c r="D184" s="34" t="s">
        <v>16</v>
      </c>
      <c r="E184" s="35">
        <f>$H$20+1</f>
        <v>1.05</v>
      </c>
      <c r="F184" s="129">
        <f>C184*1.07</f>
        <v>0</v>
      </c>
      <c r="G184" s="36">
        <f>$H$15</f>
        <v>0</v>
      </c>
      <c r="H184" s="37">
        <f>G184*F184</f>
        <v>0</v>
      </c>
    </row>
    <row r="185" spans="1:9" x14ac:dyDescent="0.25">
      <c r="A185" s="31" t="str">
        <f>$A$16</f>
        <v>Арматура А 240 по ГОСТ 5781-82 вспомогательная</v>
      </c>
      <c r="B185" s="146">
        <f>1-B184</f>
        <v>0.19999999999999996</v>
      </c>
      <c r="C185" s="147">
        <f>D178*G177*B185/1000</f>
        <v>0</v>
      </c>
      <c r="D185" s="34" t="s">
        <v>16</v>
      </c>
      <c r="E185" s="35">
        <f>$H$20+1</f>
        <v>1.05</v>
      </c>
      <c r="F185" s="143">
        <f>C185*1.07</f>
        <v>0</v>
      </c>
      <c r="G185" s="36">
        <f>$H$16</f>
        <v>0</v>
      </c>
      <c r="H185" s="37">
        <f>G185*F185</f>
        <v>0</v>
      </c>
    </row>
    <row r="186" spans="1:9" ht="51" x14ac:dyDescent="0.25">
      <c r="A186" s="38" t="s">
        <v>32</v>
      </c>
      <c r="B186" s="39"/>
      <c r="C186" s="40"/>
      <c r="D186" s="41" t="s">
        <v>42</v>
      </c>
      <c r="E186" s="42"/>
      <c r="F186" s="144"/>
      <c r="G186" s="43"/>
      <c r="H186" s="44">
        <f>SUM(H182:H185)*F186</f>
        <v>0</v>
      </c>
    </row>
    <row r="187" spans="1:9" ht="15.75" x14ac:dyDescent="0.25">
      <c r="A187" s="45" t="s">
        <v>4</v>
      </c>
      <c r="B187" s="46"/>
      <c r="C187" s="47"/>
      <c r="D187" s="48"/>
      <c r="E187" s="49"/>
      <c r="F187" s="50"/>
      <c r="G187" s="51"/>
      <c r="H187" s="52">
        <f>SUM(H188)</f>
        <v>0</v>
      </c>
    </row>
    <row r="188" spans="1:9" ht="25.5" x14ac:dyDescent="0.25">
      <c r="A188" s="53" t="s">
        <v>5</v>
      </c>
      <c r="B188" s="54"/>
      <c r="C188" s="55"/>
      <c r="D188" s="56" t="s">
        <v>43</v>
      </c>
      <c r="E188" s="57"/>
      <c r="F188" s="58">
        <v>1</v>
      </c>
      <c r="G188" s="59"/>
      <c r="H188" s="60">
        <f>G188*F188</f>
        <v>0</v>
      </c>
    </row>
    <row r="189" spans="1:9" ht="15.75" x14ac:dyDescent="0.25">
      <c r="A189" s="45" t="s">
        <v>44</v>
      </c>
      <c r="B189" s="46"/>
      <c r="C189" s="47"/>
      <c r="D189" s="48"/>
      <c r="E189" s="49"/>
      <c r="F189" s="50"/>
      <c r="G189" s="51"/>
      <c r="H189" s="52">
        <f>SUM(H190:H194)</f>
        <v>0</v>
      </c>
    </row>
    <row r="190" spans="1:9" x14ac:dyDescent="0.25">
      <c r="A190" s="61" t="s">
        <v>6</v>
      </c>
      <c r="B190" s="62"/>
      <c r="C190" s="63"/>
      <c r="D190" s="64" t="s">
        <v>0</v>
      </c>
      <c r="E190" s="65"/>
      <c r="F190" s="66">
        <v>1</v>
      </c>
      <c r="G190" s="67"/>
      <c r="H190" s="68">
        <f>G190*F190</f>
        <v>0</v>
      </c>
    </row>
    <row r="191" spans="1:9" x14ac:dyDescent="0.25">
      <c r="A191" s="31" t="s">
        <v>7</v>
      </c>
      <c r="B191" s="32"/>
      <c r="C191" s="69"/>
      <c r="D191" s="34" t="s">
        <v>0</v>
      </c>
      <c r="E191" s="70"/>
      <c r="F191" s="71">
        <v>1</v>
      </c>
      <c r="G191" s="72"/>
      <c r="H191" s="37">
        <f>G191*F191</f>
        <v>0</v>
      </c>
    </row>
    <row r="192" spans="1:9" x14ac:dyDescent="0.25">
      <c r="A192" s="31" t="s">
        <v>8</v>
      </c>
      <c r="B192" s="32"/>
      <c r="C192" s="69"/>
      <c r="D192" s="34" t="s">
        <v>0</v>
      </c>
      <c r="E192" s="70"/>
      <c r="F192" s="71">
        <v>1</v>
      </c>
      <c r="G192" s="72"/>
      <c r="H192" s="37">
        <f>G192*F192</f>
        <v>0</v>
      </c>
    </row>
    <row r="193" spans="1:8" x14ac:dyDescent="0.25">
      <c r="A193" s="31" t="s">
        <v>9</v>
      </c>
      <c r="B193" s="32"/>
      <c r="C193" s="69"/>
      <c r="D193" s="34" t="s">
        <v>0</v>
      </c>
      <c r="E193" s="70"/>
      <c r="F193" s="71">
        <v>1</v>
      </c>
      <c r="G193" s="72"/>
      <c r="H193" s="37">
        <f>G193*F193</f>
        <v>0</v>
      </c>
    </row>
    <row r="194" spans="1:8" ht="25.5" x14ac:dyDescent="0.25">
      <c r="A194" s="38" t="s">
        <v>10</v>
      </c>
      <c r="B194" s="39"/>
      <c r="C194" s="73"/>
      <c r="D194" s="41" t="s">
        <v>0</v>
      </c>
      <c r="E194" s="74"/>
      <c r="F194" s="75">
        <v>1</v>
      </c>
      <c r="G194" s="76"/>
      <c r="H194" s="44">
        <f>G194*F194</f>
        <v>0</v>
      </c>
    </row>
    <row r="195" spans="1:8" ht="31.5" x14ac:dyDescent="0.25">
      <c r="A195" s="45" t="s">
        <v>11</v>
      </c>
      <c r="B195" s="46"/>
      <c r="C195" s="47"/>
      <c r="D195" s="48"/>
      <c r="E195" s="49"/>
      <c r="F195" s="50"/>
      <c r="G195" s="50"/>
      <c r="H195" s="52">
        <f>SUM(H196:H198)</f>
        <v>0</v>
      </c>
    </row>
    <row r="196" spans="1:8" x14ac:dyDescent="0.25">
      <c r="A196" s="77" t="s">
        <v>12</v>
      </c>
      <c r="B196" s="78"/>
      <c r="C196" s="79"/>
      <c r="D196" s="80" t="s">
        <v>0</v>
      </c>
      <c r="E196" s="81"/>
      <c r="F196" s="82">
        <v>1</v>
      </c>
      <c r="G196" s="83">
        <v>0</v>
      </c>
      <c r="H196" s="84">
        <f>G196*F196</f>
        <v>0</v>
      </c>
    </row>
    <row r="197" spans="1:8" x14ac:dyDescent="0.25">
      <c r="A197" s="85" t="s">
        <v>13</v>
      </c>
      <c r="B197" s="86"/>
      <c r="C197" s="87"/>
      <c r="D197" s="88" t="s">
        <v>0</v>
      </c>
      <c r="E197" s="89"/>
      <c r="F197" s="90">
        <v>1</v>
      </c>
      <c r="G197" s="91">
        <v>0</v>
      </c>
      <c r="H197" s="92">
        <f>G197*F197</f>
        <v>0</v>
      </c>
    </row>
    <row r="198" spans="1:8" x14ac:dyDescent="0.25">
      <c r="A198" s="93" t="s">
        <v>14</v>
      </c>
      <c r="B198" s="94"/>
      <c r="C198" s="95"/>
      <c r="D198" s="96" t="s">
        <v>42</v>
      </c>
      <c r="E198" s="97"/>
      <c r="F198" s="98">
        <v>0</v>
      </c>
      <c r="G198" s="99"/>
      <c r="H198" s="100">
        <f>G198</f>
        <v>0</v>
      </c>
    </row>
    <row r="199" spans="1:8" ht="15.75" x14ac:dyDescent="0.25">
      <c r="A199" s="101" t="s">
        <v>2</v>
      </c>
      <c r="B199" s="102"/>
      <c r="C199" s="103"/>
      <c r="D199" s="104"/>
      <c r="E199" s="105"/>
      <c r="F199" s="106"/>
      <c r="G199" s="107"/>
      <c r="H199" s="108">
        <f>SUM(H181,H187,H189,H195)</f>
        <v>0</v>
      </c>
    </row>
    <row r="200" spans="1:8" ht="15.75" x14ac:dyDescent="0.25">
      <c r="A200" s="109" t="s">
        <v>45</v>
      </c>
      <c r="B200" s="110"/>
      <c r="C200" s="111"/>
      <c r="D200" s="26"/>
      <c r="E200" s="27"/>
      <c r="F200" s="28"/>
      <c r="G200" s="29"/>
      <c r="H200" s="30">
        <f>SUM(H201:H202)</f>
        <v>0</v>
      </c>
    </row>
    <row r="201" spans="1:8" x14ac:dyDescent="0.25">
      <c r="A201" s="77" t="s">
        <v>46</v>
      </c>
      <c r="B201" s="78"/>
      <c r="C201" s="79"/>
      <c r="D201" s="80" t="s">
        <v>42</v>
      </c>
      <c r="E201" s="81"/>
      <c r="F201" s="112">
        <f>$H$23</f>
        <v>0</v>
      </c>
      <c r="G201" s="113"/>
      <c r="H201" s="84">
        <f>H199*F201</f>
        <v>0</v>
      </c>
    </row>
    <row r="202" spans="1:8" x14ac:dyDescent="0.25">
      <c r="A202" s="93" t="s">
        <v>35</v>
      </c>
      <c r="B202" s="94"/>
      <c r="C202" s="95"/>
      <c r="D202" s="96" t="s">
        <v>42</v>
      </c>
      <c r="E202" s="97"/>
      <c r="F202" s="98">
        <f>$H$24</f>
        <v>0</v>
      </c>
      <c r="G202" s="99"/>
      <c r="H202" s="100">
        <f>H199*F202</f>
        <v>0</v>
      </c>
    </row>
    <row r="203" spans="1:8" ht="15.75" x14ac:dyDescent="0.25">
      <c r="A203" s="114" t="s">
        <v>47</v>
      </c>
      <c r="B203" s="115"/>
      <c r="C203" s="116"/>
      <c r="D203" s="117"/>
      <c r="E203" s="118"/>
      <c r="F203" s="119"/>
      <c r="G203" s="120"/>
      <c r="H203" s="121">
        <f>ROUND(H199+H200, 1)</f>
        <v>0</v>
      </c>
    </row>
    <row r="204" spans="1:8" ht="15.75" x14ac:dyDescent="0.25">
      <c r="A204" s="122"/>
      <c r="B204" s="122"/>
      <c r="C204" s="122"/>
      <c r="D204" s="123"/>
      <c r="E204" s="123"/>
      <c r="F204" s="174" t="s">
        <v>48</v>
      </c>
      <c r="G204" s="174"/>
      <c r="H204" s="124">
        <f>ROUND(H181, 1)</f>
        <v>0</v>
      </c>
    </row>
    <row r="205" spans="1:8" ht="15.75" x14ac:dyDescent="0.25">
      <c r="A205" s="122"/>
      <c r="B205" s="122"/>
      <c r="C205" s="122"/>
      <c r="D205" s="123"/>
      <c r="E205" s="123"/>
      <c r="F205" s="175" t="s">
        <v>44</v>
      </c>
      <c r="G205" s="175"/>
      <c r="H205" s="124">
        <f>ROUND(H203-H204, 1)</f>
        <v>0</v>
      </c>
    </row>
    <row r="207" spans="1:8" x14ac:dyDescent="0.25">
      <c r="A207" s="130" t="s">
        <v>15</v>
      </c>
      <c r="B207" s="131"/>
      <c r="C207" s="131"/>
      <c r="D207" s="131"/>
      <c r="E207" s="131"/>
      <c r="F207" s="132"/>
      <c r="G207" s="133"/>
      <c r="H207" s="134"/>
    </row>
    <row r="208" spans="1:8" ht="41.25" customHeight="1" x14ac:dyDescent="0.25">
      <c r="A208" s="177" t="s">
        <v>64</v>
      </c>
      <c r="B208" s="177"/>
      <c r="C208" s="177"/>
      <c r="D208" s="177"/>
      <c r="E208" s="177"/>
      <c r="F208" s="177"/>
      <c r="G208" s="177"/>
      <c r="H208" s="177"/>
    </row>
    <row r="209" spans="1:8" ht="15.75" x14ac:dyDescent="0.25">
      <c r="A209" s="176" t="s">
        <v>52</v>
      </c>
      <c r="B209" s="176"/>
      <c r="C209" s="176"/>
      <c r="D209" s="176"/>
      <c r="E209" s="176"/>
      <c r="F209" s="176"/>
      <c r="G209" s="176"/>
      <c r="H209" s="176"/>
    </row>
    <row r="210" spans="1:8" ht="29.25" customHeight="1" x14ac:dyDescent="0.25">
      <c r="A210" s="176" t="s">
        <v>53</v>
      </c>
      <c r="B210" s="176"/>
      <c r="C210" s="176"/>
      <c r="D210" s="176"/>
      <c r="E210" s="176"/>
      <c r="F210" s="176"/>
      <c r="G210" s="176"/>
      <c r="H210" s="176"/>
    </row>
    <row r="211" spans="1:8" ht="36" customHeight="1" x14ac:dyDescent="0.25">
      <c r="A211" s="176"/>
      <c r="B211" s="176"/>
      <c r="C211" s="176"/>
      <c r="D211" s="176"/>
      <c r="E211" s="176"/>
      <c r="F211" s="176"/>
      <c r="G211" s="176"/>
      <c r="H211" s="176"/>
    </row>
  </sheetData>
  <mergeCells count="95">
    <mergeCell ref="F58:F59"/>
    <mergeCell ref="A118:A119"/>
    <mergeCell ref="G28:G29"/>
    <mergeCell ref="H28:H29"/>
    <mergeCell ref="F53:G53"/>
    <mergeCell ref="F54:G54"/>
    <mergeCell ref="A56:B56"/>
    <mergeCell ref="E56:F56"/>
    <mergeCell ref="G58:G59"/>
    <mergeCell ref="H58:H59"/>
    <mergeCell ref="F83:G83"/>
    <mergeCell ref="F84:G84"/>
    <mergeCell ref="A116:B116"/>
    <mergeCell ref="E116:F116"/>
    <mergeCell ref="A86:B86"/>
    <mergeCell ref="E86:F86"/>
    <mergeCell ref="A58:A59"/>
    <mergeCell ref="B58:B59"/>
    <mergeCell ref="C58:C59"/>
    <mergeCell ref="D58:D59"/>
    <mergeCell ref="E58:E59"/>
    <mergeCell ref="A26:B26"/>
    <mergeCell ref="E26:F26"/>
    <mergeCell ref="A28:A29"/>
    <mergeCell ref="B28:B29"/>
    <mergeCell ref="C28:C29"/>
    <mergeCell ref="D28:D29"/>
    <mergeCell ref="E28:E29"/>
    <mergeCell ref="F28:F29"/>
    <mergeCell ref="A210:H210"/>
    <mergeCell ref="A211:H211"/>
    <mergeCell ref="G179:G180"/>
    <mergeCell ref="H179:H180"/>
    <mergeCell ref="F204:G204"/>
    <mergeCell ref="F205:G205"/>
    <mergeCell ref="A208:H208"/>
    <mergeCell ref="A209:H209"/>
    <mergeCell ref="A179:A180"/>
    <mergeCell ref="B179:B180"/>
    <mergeCell ref="C179:C180"/>
    <mergeCell ref="D179:D180"/>
    <mergeCell ref="E179:E180"/>
    <mergeCell ref="F179:F180"/>
    <mergeCell ref="A177:B177"/>
    <mergeCell ref="E177:F177"/>
    <mergeCell ref="A88:A89"/>
    <mergeCell ref="B88:B89"/>
    <mergeCell ref="C88:C89"/>
    <mergeCell ref="D88:D89"/>
    <mergeCell ref="E88:E89"/>
    <mergeCell ref="F88:F89"/>
    <mergeCell ref="F173:G173"/>
    <mergeCell ref="F174:G174"/>
    <mergeCell ref="B118:B119"/>
    <mergeCell ref="C118:C119"/>
    <mergeCell ref="D118:D119"/>
    <mergeCell ref="E118:E119"/>
    <mergeCell ref="F118:F119"/>
    <mergeCell ref="G118:G119"/>
    <mergeCell ref="G148:G149"/>
    <mergeCell ref="H148:H149"/>
    <mergeCell ref="G88:G89"/>
    <mergeCell ref="H88:H89"/>
    <mergeCell ref="F113:G113"/>
    <mergeCell ref="F114:G114"/>
    <mergeCell ref="H118:H119"/>
    <mergeCell ref="F143:G143"/>
    <mergeCell ref="F144:G144"/>
    <mergeCell ref="A146:B146"/>
    <mergeCell ref="E146:F146"/>
    <mergeCell ref="A148:A149"/>
    <mergeCell ref="B148:B149"/>
    <mergeCell ref="C148:C149"/>
    <mergeCell ref="D148:D149"/>
    <mergeCell ref="E148:E149"/>
    <mergeCell ref="F148:F149"/>
    <mergeCell ref="A20:G20"/>
    <mergeCell ref="A21:G21"/>
    <mergeCell ref="A22:G22"/>
    <mergeCell ref="A23:G23"/>
    <mergeCell ref="A24:G24"/>
    <mergeCell ref="A18:G18"/>
    <mergeCell ref="A19:G19"/>
    <mergeCell ref="A3:H3"/>
    <mergeCell ref="A5:H5"/>
    <mergeCell ref="A7:G7"/>
    <mergeCell ref="A8:C8"/>
    <mergeCell ref="A9:C9"/>
    <mergeCell ref="A11:C11"/>
    <mergeCell ref="A10:C10"/>
    <mergeCell ref="A2:H2"/>
    <mergeCell ref="A12:C12"/>
    <mergeCell ref="A14:G14"/>
    <mergeCell ref="A15:G15"/>
    <mergeCell ref="A16:G16"/>
  </mergeCells>
  <printOptions horizontalCentered="1"/>
  <pageMargins left="0.19685039370078741" right="0.19685039370078741" top="0.39370078740157483" bottom="0.19685039370078741" header="0.51181102362204722" footer="0.51181102362204722"/>
  <pageSetup paperSize="9" scale="59" orientation="portrait" r:id="rId1"/>
  <headerFooter alignWithMargins="0"/>
  <rowBreaks count="5" manualBreakCount="5">
    <brk id="55" max="7" man="1"/>
    <brk id="85" max="7" man="1"/>
    <brk id="115" max="7" man="1"/>
    <brk id="144" max="7" man="1"/>
    <brk id="175" max="16383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Монолит</vt:lpstr>
      <vt:lpstr>Монолит!Область_печати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Lezhanina Yuliya</dc:creator>
  <cp:lastModifiedBy>Lezhanina Yuliya</cp:lastModifiedBy>
  <cp:lastPrinted>2019-01-18T13:25:50Z</cp:lastPrinted>
  <dcterms:created xsi:type="dcterms:W3CDTF">2018-12-18T12:38:50Z</dcterms:created>
  <dcterms:modified xsi:type="dcterms:W3CDTF">2022-03-15T14:03:42Z</dcterms:modified>
</cp:coreProperties>
</file>