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kolenkonb\Desktop\"/>
    </mc:Choice>
  </mc:AlternateContent>
  <xr:revisionPtr revIDLastSave="0" documentId="13_ncr:1_{31118C45-0A36-417B-9EFD-58DDAFAA3D28}" xr6:coauthVersionLast="36" xr6:coauthVersionMax="36" xr10:uidLastSave="{00000000-0000-0000-0000-000000000000}"/>
  <bookViews>
    <workbookView xWindow="0" yWindow="0" windowWidth="28800" windowHeight="11925" xr2:uid="{FD86E156-5171-45DB-AFD8-2B33A87396F8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1" l="1"/>
  <c r="D123" i="1" l="1"/>
  <c r="C123" i="1"/>
  <c r="B123" i="1"/>
  <c r="A123" i="1"/>
  <c r="D122" i="1"/>
  <c r="C122" i="1"/>
  <c r="B122" i="1"/>
  <c r="A122" i="1"/>
  <c r="D121" i="1"/>
  <c r="C121" i="1"/>
  <c r="B121" i="1"/>
  <c r="A121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A74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A17" i="1"/>
  <c r="A16" i="1"/>
  <c r="AD12" i="1"/>
  <c r="A1" i="1"/>
</calcChain>
</file>

<file path=xl/sharedStrings.xml><?xml version="1.0" encoding="utf-8"?>
<sst xmlns="http://schemas.openxmlformats.org/spreadsheetml/2006/main" count="13" uniqueCount="12">
  <si>
    <t>"УТВЕРЖДАЮ"</t>
  </si>
  <si>
    <t>___________________________</t>
  </si>
  <si>
    <t>" ___ " ___________ 20 ___ г.</t>
  </si>
  <si>
    <t>№ п/п</t>
  </si>
  <si>
    <t>Наименование работ и затрат</t>
  </si>
  <si>
    <t>Единица измерения</t>
  </si>
  <si>
    <t>Количество</t>
  </si>
  <si>
    <t>Заказчик _________________</t>
  </si>
  <si>
    <t>Подрядчик _________________</t>
  </si>
  <si>
    <t>Форма КП на выполнение работ по асфальтировке</t>
  </si>
  <si>
    <t>Стоимость, рубли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</si>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</sst>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1;&#1059;%20&#1040;&#1089;&#1092;&#1072;&#1083;&#1100;&#1090;/&#1042;&#1077;&#1076;&#1086;&#1084;&#1086;&#1089;&#1090;&#1100;%20&#1086;&#1073;&#1098;&#1077;&#1084;&#1086;&#1074;%20&#1088;&#1072;&#1073;&#1086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объемов работ"/>
      <sheetName val="Ведомость объемов работ (с мат."/>
      <sheetName val="Source"/>
      <sheetName val="SourceObSm"/>
      <sheetName val="SmtRes"/>
      <sheetName val="EtalonRes"/>
    </sheetNames>
    <sheetDataSet>
      <sheetData sheetId="0"/>
      <sheetData sheetId="1"/>
      <sheetData sheetId="2">
        <row r="1">
          <cell r="B1" t="str">
            <v>Smeta.RU Flash  (495) 974-1589</v>
          </cell>
        </row>
        <row r="12">
          <cell r="F12" t="str">
            <v>Новый объект_(Копия)_(Копия)</v>
          </cell>
          <cell r="G12" t="str">
            <v>Асфальт (уточн.объемы 10.06.2020 инд. май)</v>
          </cell>
        </row>
        <row r="24">
          <cell r="G24" t="str">
            <v>Асфальтовое покрытие</v>
          </cell>
        </row>
        <row r="28">
          <cell r="G28" t="str">
            <v>Подготовительные работы</v>
          </cell>
        </row>
        <row r="32">
          <cell r="E32" t="str">
            <v>1</v>
          </cell>
          <cell r="G32" t="str">
            <v>Устройство дорожных покрытий из сборных железобетонных плит прямоугольных площадью, м2 до 10,5 (прим. демонтаж покрытий из ж/б плит)</v>
          </cell>
          <cell r="H32" t="str">
            <v>100 м3 сборных железобетонных плит</v>
          </cell>
          <cell r="I32">
            <v>28.158999999999999</v>
          </cell>
        </row>
        <row r="33">
          <cell r="E33" t="str">
            <v>2</v>
          </cell>
          <cell r="G33" t="str">
            <v>Механизированная погрузка строительного мусора в автомобили-самосвалы</v>
          </cell>
          <cell r="H33" t="str">
            <v>1 Т</v>
          </cell>
          <cell r="I33">
            <v>4054.8960000000002</v>
          </cell>
        </row>
        <row r="34">
          <cell r="E34" t="str">
            <v>3</v>
          </cell>
          <cell r="G34" t="str">
            <v>Погрузка и выгрузка вручную строительного мусора на транспортные средства</v>
          </cell>
          <cell r="H34" t="str">
            <v>1 Т</v>
          </cell>
          <cell r="I34">
            <v>2703.26</v>
          </cell>
        </row>
        <row r="35">
          <cell r="E35" t="str">
            <v>4</v>
          </cell>
          <cell r="G35" t="str">
            <v>Перевозка строительного мусора на расстояние до 150 км автосамосвалами грузоподъемностью до 10 т</v>
          </cell>
          <cell r="H35" t="str">
            <v>т</v>
          </cell>
          <cell r="I35">
            <v>6758.16</v>
          </cell>
        </row>
        <row r="36">
          <cell r="E36" t="str">
            <v>5</v>
          </cell>
          <cell r="G36" t="str">
            <v>Лом железобетонных изделий, отходы железобетона в кусковой форме, практически неопасный</v>
          </cell>
          <cell r="H36" t="str">
            <v>1 Т</v>
          </cell>
          <cell r="I36">
            <v>6758.16</v>
          </cell>
        </row>
        <row r="68">
          <cell r="G68" t="str">
            <v>Земляные работы</v>
          </cell>
        </row>
        <row r="72">
          <cell r="E72" t="str">
            <v>6</v>
          </cell>
          <cell r="G72" t="str">
            <v>Разработка грунта с погрузкой на автомобили-самосвалы экскаваторами с ковшом вместимостью 0,65 м3 группа грунтов 1-3</v>
          </cell>
          <cell r="H72" t="str">
            <v>100 м3 грунта</v>
          </cell>
          <cell r="I72">
            <v>68.796000000000006</v>
          </cell>
        </row>
        <row r="73">
          <cell r="E73" t="str">
            <v>7</v>
          </cell>
          <cell r="G73" t="str">
            <v>Разработка грунта вручную в траншеях глубиной до 2 м без креплений с откосами группа грунтов 1-3</v>
          </cell>
          <cell r="H73" t="str">
            <v>100 м3 грунта</v>
          </cell>
          <cell r="I73">
            <v>45.863999999999997</v>
          </cell>
        </row>
        <row r="74">
          <cell r="E74" t="str">
            <v>8</v>
          </cell>
          <cell r="G74" t="str">
            <v>Погрузка грунта вручную в автомобили-самосвалы с выгрузкой</v>
          </cell>
          <cell r="H74" t="str">
            <v>100 м3 грунта</v>
          </cell>
          <cell r="I74">
            <v>45.863999999999997</v>
          </cell>
        </row>
        <row r="75">
          <cell r="E75" t="str">
            <v>9</v>
          </cell>
          <cell r="G75" t="str">
            <v>Перевозка грунтов растительного слоя и торфов на расстояние до 150 км автосамосвалами грузоподъемностью до 10 т</v>
          </cell>
          <cell r="H75" t="str">
            <v>т</v>
          </cell>
          <cell r="I75">
            <v>20638.8</v>
          </cell>
        </row>
        <row r="76">
          <cell r="E76" t="str">
            <v>10</v>
          </cell>
          <cell r="G76" t="str">
            <v>Отходы грунта при проведении открытых земляных работ малоопасные (размещение)</v>
          </cell>
          <cell r="H76" t="str">
            <v>1 Т</v>
          </cell>
          <cell r="I76">
            <v>20638.8</v>
          </cell>
        </row>
        <row r="77">
          <cell r="E77" t="str">
            <v>11</v>
          </cell>
          <cell r="G77" t="str">
            <v>Уплотнение грунта пневматическими трамбовками группа грунтов 1,2</v>
          </cell>
          <cell r="H77" t="str">
            <v>100 м3 уплотненного грунта</v>
          </cell>
          <cell r="I77">
            <v>52.92</v>
          </cell>
        </row>
        <row r="78">
          <cell r="E78" t="str">
            <v>12</v>
          </cell>
          <cell r="G78" t="str">
            <v>Распределение порошкообразных добавок фрезами</v>
          </cell>
          <cell r="H78" t="str">
            <v>100 т сухих добавок</v>
          </cell>
          <cell r="I78">
            <v>1</v>
          </cell>
        </row>
        <row r="79">
          <cell r="E79" t="str">
            <v>12,1</v>
          </cell>
          <cell r="G79" t="str">
            <v>Цемент общестроительный, портландцемент общего назначения, марка 400</v>
          </cell>
          <cell r="H79" t="str">
            <v>т</v>
          </cell>
          <cell r="I79">
            <v>25</v>
          </cell>
        </row>
        <row r="80">
          <cell r="E80" t="str">
            <v>12,2</v>
          </cell>
          <cell r="G80" t="str">
            <v>Известь негашеная молотая</v>
          </cell>
          <cell r="H80" t="str">
            <v>т</v>
          </cell>
          <cell r="I80">
            <v>75</v>
          </cell>
        </row>
        <row r="81">
          <cell r="E81" t="str">
            <v>13</v>
          </cell>
          <cell r="G81" t="str">
            <v>Устройство прослойки из нетканого синтетического материала (НСМ) в земляном полотне сплошной</v>
          </cell>
          <cell r="H81" t="str">
            <v>1000 м2 поверхности</v>
          </cell>
          <cell r="I81">
            <v>17.64</v>
          </cell>
        </row>
        <row r="82">
          <cell r="E82" t="str">
            <v>13,1</v>
          </cell>
          <cell r="G82" t="str">
            <v>Полотно иглопробивное для дорожного строительства, марка "КМ2" (Дорнит-2), ширина полотна 2,45 м</v>
          </cell>
          <cell r="H82" t="str">
            <v>м2</v>
          </cell>
          <cell r="I82">
            <v>19404</v>
          </cell>
        </row>
        <row r="83">
          <cell r="E83" t="str">
            <v>14</v>
          </cell>
          <cell r="G83" t="str">
            <v>Устройство подстилающих и выравнивающих слоев оснований из песка</v>
          </cell>
          <cell r="H83" t="str">
            <v>100 м3 материала основания (в плотном теле)</v>
          </cell>
          <cell r="I83">
            <v>79.38</v>
          </cell>
        </row>
        <row r="84">
          <cell r="E84" t="str">
            <v>14,1</v>
          </cell>
          <cell r="G84" t="str">
            <v>Песок для строительных работ, рядовой</v>
          </cell>
          <cell r="H84" t="str">
            <v>м3</v>
          </cell>
          <cell r="I84">
            <v>8731.7999999999993</v>
          </cell>
        </row>
        <row r="116">
          <cell r="G116" t="str">
            <v>Устройство обочин</v>
          </cell>
        </row>
        <row r="120">
          <cell r="E120" t="str">
            <v>15</v>
          </cell>
          <cell r="G120" t="str">
            <v>Планировка площадей механизированным способом группа грунтов 1-3</v>
          </cell>
          <cell r="H120" t="str">
            <v>1000 м2 спланированной площади</v>
          </cell>
          <cell r="I120">
            <v>3.15</v>
          </cell>
        </row>
        <row r="121">
          <cell r="E121" t="str">
            <v>16</v>
          </cell>
          <cell r="G121" t="str">
            <v>Уплотнение грунта пневматическими трамбовками группа грунтов 1,2</v>
          </cell>
          <cell r="H121" t="str">
            <v>100 м3 уплотненного грунта</v>
          </cell>
          <cell r="I121">
            <v>7.875</v>
          </cell>
        </row>
        <row r="122">
          <cell r="E122" t="str">
            <v>17</v>
          </cell>
          <cell r="G122" t="str">
            <v>Укрепление обочин гравийной (щебеночной) смесью толщиной 10 см</v>
          </cell>
          <cell r="H122" t="str">
            <v>1000 м2 покрытия полосы и обочин</v>
          </cell>
          <cell r="I122">
            <v>3.15</v>
          </cell>
        </row>
        <row r="123">
          <cell r="E123" t="str">
            <v>17,1</v>
          </cell>
          <cell r="G123" t="str">
            <v>Щебень из естественного камня для дорожных работ, марка 600 - 400, фракция 20-40 мм</v>
          </cell>
          <cell r="H123" t="str">
            <v>м3</v>
          </cell>
          <cell r="I123">
            <v>476.27623899999992</v>
          </cell>
        </row>
        <row r="155">
          <cell r="G155" t="str">
            <v>Устройство водоотводных канав</v>
          </cell>
        </row>
        <row r="159">
          <cell r="E159" t="str">
            <v>18</v>
          </cell>
          <cell r="G159" t="str">
            <v>Разработка продольных водоотводных и нагорных канав группа грунтов 1-3</v>
          </cell>
          <cell r="H159" t="str">
            <v>100 м3 грунта</v>
          </cell>
          <cell r="I159">
            <v>61.687399999999997</v>
          </cell>
        </row>
        <row r="160">
          <cell r="E160" t="str">
            <v>19</v>
          </cell>
          <cell r="G160" t="str">
            <v>Разработка грунта с погрузкой на автомобили-самосвалы экскаваторами с ковшом вместимостью 0,65 м3 группа грунтов 1-3 (механизированная погрузка грунтов)</v>
          </cell>
          <cell r="H160" t="str">
            <v>100 м3 грунта</v>
          </cell>
          <cell r="I160">
            <v>37.012439999999998</v>
          </cell>
        </row>
        <row r="161">
          <cell r="E161" t="str">
            <v>20</v>
          </cell>
          <cell r="G161" t="str">
            <v>Погрузка грунта вручную в автомобили-самосвалы с выгрузкой</v>
          </cell>
          <cell r="H161" t="str">
            <v>100 м3 грунта</v>
          </cell>
          <cell r="I161">
            <v>24.674959999999999</v>
          </cell>
        </row>
        <row r="162">
          <cell r="E162" t="str">
            <v>21</v>
          </cell>
          <cell r="G162" t="str">
            <v>Перевозка грунтов растительного слоя и торфов на расстояние до 150 км автосамосвалами грузоподъемностью до 10 т</v>
          </cell>
          <cell r="H162" t="str">
            <v>т</v>
          </cell>
          <cell r="I162">
            <v>11103.732</v>
          </cell>
        </row>
        <row r="163">
          <cell r="E163" t="str">
            <v>22</v>
          </cell>
          <cell r="G163" t="str">
            <v>Отходы грунта при проведении открытых земляных работ малоопасные (размещение)</v>
          </cell>
          <cell r="H163" t="str">
            <v>1 Т</v>
          </cell>
          <cell r="I163">
            <v>11103.732</v>
          </cell>
        </row>
        <row r="164">
          <cell r="E164" t="str">
            <v>23</v>
          </cell>
          <cell r="G164" t="str">
            <v>Планировка откосов экскаватором-планировщиком насыпей группа грунтов 1-3</v>
          </cell>
          <cell r="H164" t="str">
            <v>1000 м2 спланированной площади</v>
          </cell>
          <cell r="I164">
            <v>7.4016000000000002</v>
          </cell>
        </row>
        <row r="165">
          <cell r="E165" t="str">
            <v>24</v>
          </cell>
          <cell r="G165" t="str">
            <v>Укрепление внешней стороны обочин с засевом трав на ширину 0,5 м</v>
          </cell>
          <cell r="H165" t="str">
            <v>1000 м2 покрытия полосы и обочин</v>
          </cell>
          <cell r="I165">
            <v>7.4016000000000002</v>
          </cell>
        </row>
        <row r="166">
          <cell r="E166" t="str">
            <v>25</v>
          </cell>
          <cell r="G166" t="str">
            <v>Подготовка почвы для устройства партерного и обыкновенного газонов с внесением растительной земли слоем 15 см вручную</v>
          </cell>
          <cell r="H166" t="str">
            <v>100 м2</v>
          </cell>
          <cell r="I166">
            <v>74.016000000000005</v>
          </cell>
        </row>
        <row r="167">
          <cell r="E167" t="str">
            <v>25,1</v>
          </cell>
          <cell r="G167" t="str">
            <v>Земля растительная</v>
          </cell>
          <cell r="H167" t="str">
            <v>м3</v>
          </cell>
          <cell r="I167">
            <v>1110.24</v>
          </cell>
        </row>
        <row r="168">
          <cell r="E168" t="str">
            <v>26</v>
          </cell>
          <cell r="G168" t="str">
            <v>Посев газонов партерных, мавританских, и обыкновенных вручную</v>
          </cell>
          <cell r="H168" t="str">
            <v>100 м2</v>
          </cell>
          <cell r="I168">
            <v>74.016000000000005</v>
          </cell>
        </row>
        <row r="169">
          <cell r="E169" t="str">
            <v>26,1</v>
          </cell>
          <cell r="G169" t="str">
            <v>Семена (смесь универсальная) газонных трав</v>
          </cell>
          <cell r="H169" t="str">
            <v>кг</v>
          </cell>
          <cell r="I169">
            <v>199.8432</v>
          </cell>
        </row>
        <row r="170">
          <cell r="E170" t="str">
            <v>27</v>
          </cell>
          <cell r="G170" t="str">
            <v>Уход за газонами обыкновенными</v>
          </cell>
          <cell r="H170" t="str">
            <v>100 м2 газонов</v>
          </cell>
          <cell r="I170">
            <v>74.016000000000005</v>
          </cell>
        </row>
        <row r="171">
          <cell r="E171" t="str">
            <v>27,1</v>
          </cell>
          <cell r="G171" t="str">
            <v>Удобрения комплексные минеральные для газонов</v>
          </cell>
          <cell r="H171" t="str">
            <v>кг</v>
          </cell>
          <cell r="I171">
            <v>2516.5439999999999</v>
          </cell>
        </row>
        <row r="203">
          <cell r="G203" t="str">
            <v>Устройство дорожной одежды проездов из асфальтобетона</v>
          </cell>
        </row>
        <row r="207">
          <cell r="E207" t="str">
            <v>28</v>
          </cell>
          <cell r="G207" t="str">
            <v>Укладка геосетки в асфальтобетонное дорожное покрытие</v>
          </cell>
          <cell r="H207" t="str">
            <v>1000 м2</v>
          </cell>
          <cell r="I207">
            <v>17.64</v>
          </cell>
        </row>
        <row r="208">
          <cell r="E208" t="str">
            <v>28,1</v>
          </cell>
          <cell r="G208" t="str">
            <v>Геосетка полиэфирная на основе нетканого термоупрочненного геотекстиля, пропитанная битумной массой, размеры ячейки 50х50 мм</v>
          </cell>
          <cell r="H208" t="str">
            <v>м2</v>
          </cell>
          <cell r="I208">
            <v>19404</v>
          </cell>
        </row>
        <row r="209">
          <cell r="E209" t="str">
            <v>29</v>
          </cell>
          <cell r="G209" t="str">
            <v>Устройство основания из щебня фракции 40-70 мм при укатке каменных материалов с пределом прочности на сжатие до 68,6 мПа (700 кгс/см2) двухслойных толщиной верхнего слоя 15 см</v>
          </cell>
          <cell r="H209" t="str">
            <v>1000 м2 основания</v>
          </cell>
          <cell r="I209">
            <v>17.64</v>
          </cell>
        </row>
        <row r="210">
          <cell r="E210" t="str">
            <v>29,1</v>
          </cell>
          <cell r="G210" t="str">
            <v>Щебень из естественного камня для строительных работ, марка 600-400, фракция 40-70 мм</v>
          </cell>
          <cell r="H210" t="str">
            <v>м3</v>
          </cell>
          <cell r="I210">
            <v>3333.96</v>
          </cell>
        </row>
        <row r="211">
          <cell r="E211" t="str">
            <v>29,2</v>
          </cell>
          <cell r="G211" t="str">
            <v>Щебень из естественного камня для строительных работ, марка 600-400, фракция 10-20 мм</v>
          </cell>
          <cell r="H211" t="str">
            <v>м3</v>
          </cell>
          <cell r="I211">
            <v>264.60000000000002</v>
          </cell>
        </row>
        <row r="212">
          <cell r="E212" t="str">
            <v>30</v>
          </cell>
          <cell r="G212" t="str">
            <v>Устройство основания из щебня фракции 40-70 мм при укатке каменных материалов с пределом прочности на сжатие до 68,6 мПа (700 кгс/см2) двухслойных толщиной нижнего слоя 15 см</v>
          </cell>
          <cell r="H212" t="str">
            <v>1000 м2 основания</v>
          </cell>
          <cell r="I212">
            <v>17.64</v>
          </cell>
        </row>
        <row r="213">
          <cell r="E213" t="str">
            <v>30,1</v>
          </cell>
          <cell r="G213" t="str">
            <v>Щебень из естественного камня для строительных работ, марка 600-400, фракция 40-70 мм</v>
          </cell>
          <cell r="H213" t="str">
            <v>м3</v>
          </cell>
          <cell r="I213">
            <v>3333.96</v>
          </cell>
        </row>
        <row r="214">
          <cell r="E214" t="str">
            <v>31</v>
          </cell>
          <cell r="G214" t="str">
            <v>Дополнительный розлив битумной эмульсии при устройстве покрытия из горячей асфальтобетонной смеси</v>
          </cell>
          <cell r="H214" t="str">
            <v>100 м2</v>
          </cell>
          <cell r="I214">
            <v>176.4</v>
          </cell>
        </row>
        <row r="215">
          <cell r="E215" t="str">
            <v>32</v>
          </cell>
          <cell r="G215" t="str">
            <v>Устройство покрытий из горячих асфальтобетонных смесей толщиной 4 см комплектом машин</v>
          </cell>
          <cell r="H215" t="str">
            <v>100 м2 покрытия</v>
          </cell>
          <cell r="I215">
            <v>132.30000000000001</v>
          </cell>
        </row>
        <row r="216">
          <cell r="E216" t="str">
            <v>32,1</v>
          </cell>
          <cell r="G216" t="str">
            <v>Смеси асфальтобетонные дорожные горячие пористые, крупнозернистые</v>
          </cell>
          <cell r="H216" t="str">
            <v>т</v>
          </cell>
          <cell r="I216">
            <v>1223.7750000000001</v>
          </cell>
        </row>
        <row r="217">
          <cell r="E217" t="str">
            <v>33</v>
          </cell>
          <cell r="G217" t="str">
            <v>Добавляется на каждый 1 см изменения толщины слоя сверх 4 см к позиции 3.27-42-1</v>
          </cell>
          <cell r="H217" t="str">
            <v>100 м2 покрытия</v>
          </cell>
          <cell r="I217">
            <v>132.30000000000001</v>
          </cell>
        </row>
        <row r="218">
          <cell r="E218" t="str">
            <v>33,1</v>
          </cell>
          <cell r="G218" t="str">
            <v>Смеси асфальтобетонные дорожные горячие пористые, крупнозернистые</v>
          </cell>
          <cell r="H218" t="str">
            <v>т</v>
          </cell>
          <cell r="I218">
            <v>306.93599999999998</v>
          </cell>
        </row>
        <row r="219">
          <cell r="E219" t="str">
            <v>34</v>
          </cell>
          <cell r="G219" t="str">
            <v>Устройство покрытий из горячих асфальтобетонных смесей толщиной 4 см комплектом машин</v>
          </cell>
          <cell r="H219" t="str">
            <v>100 м2 покрытия</v>
          </cell>
          <cell r="I219">
            <v>132.30000000000001</v>
          </cell>
        </row>
        <row r="220">
          <cell r="E220" t="str">
            <v>34,1</v>
          </cell>
          <cell r="G220" t="str">
            <v>Смеси асфальтобетонные дорожные горячие мелкозернистые, марка I, тип Б</v>
          </cell>
          <cell r="H220" t="str">
            <v>т</v>
          </cell>
          <cell r="I220">
            <v>1278.018</v>
          </cell>
        </row>
        <row r="221">
          <cell r="E221" t="str">
            <v>35</v>
          </cell>
          <cell r="G221" t="str">
            <v>Добавляется на каждый 1 см изменения толщины слоя сверх 4 см к позиции 3.27-42-1</v>
          </cell>
          <cell r="H221" t="str">
            <v>100 м2 покрытия</v>
          </cell>
          <cell r="I221">
            <v>132.30000000000001</v>
          </cell>
        </row>
        <row r="222">
          <cell r="E222" t="str">
            <v>35,1</v>
          </cell>
          <cell r="G222" t="str">
            <v>Смеси асфальтобетонные дорожные горячие мелкозернистые, марка I, тип Б</v>
          </cell>
          <cell r="H222" t="str">
            <v>т</v>
          </cell>
          <cell r="I222">
            <v>320.166</v>
          </cell>
        </row>
        <row r="284">
          <cell r="G284" t="str">
            <v>Водопропускные трубы</v>
          </cell>
        </row>
        <row r="288">
          <cell r="G288" t="str">
            <v>Устройство оголовков</v>
          </cell>
        </row>
        <row r="292">
          <cell r="E292" t="str">
            <v>36</v>
          </cell>
          <cell r="G292" t="str">
            <v>Разработка грунта с погрузкой на автомобили-самосвалы экскаваторами с ковшом вместимостью 0,65 м3 группа грунтов 1-3</v>
          </cell>
          <cell r="H292" t="str">
            <v>100 м3 грунта</v>
          </cell>
          <cell r="I292">
            <v>0.3276</v>
          </cell>
        </row>
        <row r="293">
          <cell r="E293" t="str">
            <v>37</v>
          </cell>
          <cell r="G293" t="str">
            <v>Разработка грунта вручную в траншеях глубиной до 2 м без креплений с откосами группа грунтов 1-3</v>
          </cell>
          <cell r="H293" t="str">
            <v>100 м3 грунта</v>
          </cell>
          <cell r="I293">
            <v>3.6400000000000002E-2</v>
          </cell>
        </row>
        <row r="294">
          <cell r="E294" t="str">
            <v>38</v>
          </cell>
          <cell r="G294" t="str">
            <v>Погрузка грунта вручную в автомобили-самосвалы с выгрузкой</v>
          </cell>
          <cell r="H294" t="str">
            <v>100 м3 грунта</v>
          </cell>
          <cell r="I294">
            <v>3.6400000000000002E-2</v>
          </cell>
        </row>
        <row r="295">
          <cell r="E295" t="str">
            <v>39</v>
          </cell>
          <cell r="G295" t="str">
            <v>Перевозка грунтов растительного слоя и торфов на расстояние до 150 км автосамосвалами грузоподъемностью до 10 т</v>
          </cell>
          <cell r="H295" t="str">
            <v>т</v>
          </cell>
          <cell r="I295">
            <v>58.968000000000004</v>
          </cell>
        </row>
        <row r="296">
          <cell r="E296" t="str">
            <v>40</v>
          </cell>
          <cell r="G296" t="str">
            <v>Отходы грунта при проведении открытых земляных работ малоопасные (размещение)</v>
          </cell>
          <cell r="H296" t="str">
            <v>1 Т</v>
          </cell>
          <cell r="I296">
            <v>58.968000000000004</v>
          </cell>
        </row>
        <row r="297">
          <cell r="E297" t="str">
            <v>41</v>
          </cell>
          <cell r="G297" t="str">
            <v>Устройство щебеночных подушек под фундаменты</v>
          </cell>
          <cell r="H297" t="str">
            <v>100 м3 подушки</v>
          </cell>
          <cell r="I297">
            <v>0.28575</v>
          </cell>
        </row>
        <row r="298">
          <cell r="E298" t="str">
            <v>41,1</v>
          </cell>
          <cell r="G298" t="str">
            <v>Щебень из естественного камня для строительных работ, марка 600-400, фракция 20-40 мм</v>
          </cell>
          <cell r="H298" t="str">
            <v>м3</v>
          </cell>
          <cell r="I298">
            <v>18.7425</v>
          </cell>
        </row>
        <row r="299">
          <cell r="E299" t="str">
            <v>41,2</v>
          </cell>
          <cell r="G299" t="str">
            <v>Щебень из естественного камня для строительных работ, марка 600-400, фракция 40-70 мм</v>
          </cell>
          <cell r="H299" t="str">
            <v>м3</v>
          </cell>
          <cell r="I299">
            <v>17.262499999999999</v>
          </cell>
        </row>
        <row r="300">
          <cell r="E300" t="str">
            <v>42</v>
          </cell>
          <cell r="G300" t="str">
            <v>Устройство подушек под фундаменты, песчаных, из гравия, дресвы или их смеси с песком</v>
          </cell>
          <cell r="H300" t="str">
            <v>100 м3 подушки</v>
          </cell>
          <cell r="I300">
            <v>5.2499999999999998E-2</v>
          </cell>
        </row>
        <row r="301">
          <cell r="E301" t="str">
            <v>42,1</v>
          </cell>
          <cell r="G301" t="str">
            <v>Песок для строительных работ, рядовой</v>
          </cell>
          <cell r="H301" t="str">
            <v>м3</v>
          </cell>
          <cell r="I301">
            <v>-5.7750000000000004</v>
          </cell>
        </row>
        <row r="302">
          <cell r="E302" t="str">
            <v>42,2</v>
          </cell>
          <cell r="G302" t="str">
            <v>Смесь песчано-гравийная обогащенная с содержанием гравия более 50 %</v>
          </cell>
          <cell r="H302" t="str">
            <v>м3</v>
          </cell>
          <cell r="I302">
            <v>6.5625</v>
          </cell>
        </row>
        <row r="303">
          <cell r="E303" t="str">
            <v>43</v>
          </cell>
          <cell r="G303" t="str">
            <v>Устройство монолитных фундаментов</v>
          </cell>
          <cell r="H303" t="str">
            <v>100 М3 БЕТОНА В ДЕЛЕ</v>
          </cell>
          <cell r="I303">
            <v>3.5000000000000003E-2</v>
          </cell>
        </row>
        <row r="304">
          <cell r="E304" t="str">
            <v>43,1</v>
          </cell>
          <cell r="G304" t="str">
            <v>Смеси бетонные, БСГ, тяжелого бетона на гранитном щебне фракция 5-20, класс прочности В30 (М400); П4, F300, W8</v>
          </cell>
          <cell r="H304" t="str">
            <v>м3</v>
          </cell>
          <cell r="I304">
            <v>3.57</v>
          </cell>
        </row>
        <row r="305">
          <cell r="E305" t="str">
            <v>43,2</v>
          </cell>
          <cell r="G305" t="str">
            <v>Каркасы и сетки арматурные плоские, собранные и сваренные (связанные) в арматурные изделия, класс А-III, диаметр 12 мм</v>
          </cell>
          <cell r="H305" t="str">
            <v>т</v>
          </cell>
          <cell r="I305">
            <v>0.14649999999999999</v>
          </cell>
        </row>
        <row r="306">
          <cell r="E306" t="str">
            <v>44</v>
          </cell>
          <cell r="G306" t="str">
            <v>Сооружение оголовков круглых труб одноочковых отверстием 1-2 м</v>
          </cell>
          <cell r="H306" t="str">
            <v>1 м3 сборных конструкций</v>
          </cell>
          <cell r="I306">
            <v>4.05</v>
          </cell>
        </row>
        <row r="307">
          <cell r="E307" t="str">
            <v>44,1</v>
          </cell>
          <cell r="G307" t="str">
            <v>Смеси бетонные, БСГ, тяжелого бетона на гранитном щебне фракция 5-20, класс прочности В30 (М400); П4, F300, W8</v>
          </cell>
          <cell r="H307" t="str">
            <v>м3</v>
          </cell>
          <cell r="I307">
            <v>4.1310000000000002</v>
          </cell>
        </row>
        <row r="308">
          <cell r="E308" t="str">
            <v>44,2</v>
          </cell>
          <cell r="G308" t="str">
            <v>Каркасы и сетки арматурные плоские, собранные и сваренные (связанные) в арматурные изделия, класс А-III, диаметр 12 мм</v>
          </cell>
          <cell r="H308" t="str">
            <v>т</v>
          </cell>
          <cell r="I308">
            <v>5.9499000000000003E-2</v>
          </cell>
        </row>
        <row r="309">
          <cell r="E309" t="str">
            <v>45</v>
          </cell>
          <cell r="G309" t="str">
            <v>Устройство гидроизоляции обмазочной битумной мастикой двухслойной</v>
          </cell>
          <cell r="H309" t="str">
            <v>100 м2 изолируемой поверхности</v>
          </cell>
          <cell r="I309">
            <v>0.27</v>
          </cell>
        </row>
        <row r="341">
          <cell r="G341" t="str">
            <v>Устройство тела трубы</v>
          </cell>
        </row>
        <row r="345">
          <cell r="E345" t="str">
            <v>46</v>
          </cell>
          <cell r="G345" t="str">
            <v>Разработка грунта с погрузкой на автомобили-самосвалы экскаваторами с ковшом вместимостью 0,65 м3 группа грунтов 1-3</v>
          </cell>
          <cell r="H345" t="str">
            <v>100 м3 грунта</v>
          </cell>
          <cell r="I345">
            <v>0.31927499999999998</v>
          </cell>
        </row>
        <row r="346">
          <cell r="E346" t="str">
            <v>47</v>
          </cell>
          <cell r="G346" t="str">
            <v>Разработка грунта с погрузкой на автомобили-самосвалы экскаваторами с ковшом вместимостью 1,8 м3 группа грунтов 1-3</v>
          </cell>
          <cell r="H346" t="str">
            <v>100 м3 грунта</v>
          </cell>
          <cell r="I346">
            <v>0.35475000000000001</v>
          </cell>
        </row>
        <row r="347">
          <cell r="E347" t="str">
            <v>48</v>
          </cell>
          <cell r="G347" t="str">
            <v>Погрузка грунта вручную в автомобили-самосвалы с выгрузкой</v>
          </cell>
          <cell r="H347" t="str">
            <v>100 м3 грунта</v>
          </cell>
          <cell r="I347">
            <v>0.35475000000000001</v>
          </cell>
        </row>
        <row r="348">
          <cell r="E348" t="str">
            <v>49</v>
          </cell>
          <cell r="G348" t="str">
            <v>Перевозка грунтов растительного слоя и торфов на расстояние до 150 км автосамосвалами грузоподъемностью до 10 т</v>
          </cell>
          <cell r="H348" t="str">
            <v>т</v>
          </cell>
          <cell r="I348">
            <v>63.854999999999997</v>
          </cell>
        </row>
        <row r="349">
          <cell r="E349" t="str">
            <v>50</v>
          </cell>
          <cell r="G349" t="str">
            <v>Отходы грунта при проведении открытых земляных работ малоопасные (размещение)</v>
          </cell>
          <cell r="H349" t="str">
            <v>1 Т</v>
          </cell>
          <cell r="I349">
            <v>63.854999999999997</v>
          </cell>
        </row>
        <row r="350">
          <cell r="E350" t="str">
            <v>51</v>
          </cell>
          <cell r="G350" t="str">
            <v>Устройство щебеночных подушек под фундаменты</v>
          </cell>
          <cell r="H350" t="str">
            <v>100 м3 подушки</v>
          </cell>
          <cell r="I350">
            <v>0.26274999999999998</v>
          </cell>
        </row>
        <row r="351">
          <cell r="E351" t="str">
            <v>51,1</v>
          </cell>
          <cell r="G351" t="str">
            <v>Щебень из естественного камня для строительных работ, марка 600-400, фракция 40-70 мм</v>
          </cell>
          <cell r="H351" t="str">
            <v>м3</v>
          </cell>
          <cell r="I351">
            <v>36.52225</v>
          </cell>
        </row>
        <row r="352">
          <cell r="E352" t="str">
            <v>52</v>
          </cell>
          <cell r="G352" t="str">
            <v>Устройство подушек под фундаменты, песчаных, из гравия, дресвы или их смеси с песком</v>
          </cell>
          <cell r="H352" t="str">
            <v>100 м3 подушки</v>
          </cell>
          <cell r="I352">
            <v>9.1999999999999998E-2</v>
          </cell>
        </row>
        <row r="353">
          <cell r="E353" t="str">
            <v>52,1</v>
          </cell>
          <cell r="G353" t="str">
            <v>Песок для строительных работ, рядовой</v>
          </cell>
          <cell r="H353" t="str">
            <v>м3</v>
          </cell>
          <cell r="I353">
            <v>-10.119999999999999</v>
          </cell>
        </row>
        <row r="354">
          <cell r="E354" t="str">
            <v>52,2</v>
          </cell>
          <cell r="G354" t="str">
            <v>Смесь песчано-гравийная обогащенная с содержанием гравия более 50 %</v>
          </cell>
          <cell r="H354" t="str">
            <v>м3</v>
          </cell>
          <cell r="I354">
            <v>11.5</v>
          </cell>
        </row>
        <row r="355">
          <cell r="E355" t="str">
            <v>53</v>
          </cell>
          <cell r="G355" t="str">
            <v>Укладка звеньев одноочковых труб отверстием труб, 1 м высота насыпи (на железных дорогах/на автомобильных дорогах) до 3/4 м</v>
          </cell>
          <cell r="H355" t="str">
            <v>1 м3 железобетона звеньев</v>
          </cell>
          <cell r="I355">
            <v>2.8</v>
          </cell>
        </row>
        <row r="356">
          <cell r="E356" t="str">
            <v>53,1</v>
          </cell>
          <cell r="G356" t="str">
            <v>Трубы железобетонные безнапорные раструбные, марка ТБР 50.25-3</v>
          </cell>
          <cell r="H356" t="str">
            <v>м3</v>
          </cell>
          <cell r="I356">
            <v>2.8</v>
          </cell>
        </row>
        <row r="357">
          <cell r="E357" t="str">
            <v>54</v>
          </cell>
          <cell r="G357" t="str">
            <v>Устройство гидроизоляции оклеечной (2 слоя)</v>
          </cell>
          <cell r="H357" t="str">
            <v>100 м2 изолируемой поверхности</v>
          </cell>
          <cell r="I357">
            <v>0.50700000000000001</v>
          </cell>
        </row>
        <row r="358">
          <cell r="E358" t="str">
            <v>55</v>
          </cell>
          <cell r="G358" t="str">
            <v>Устройство гидроизоляции обмазочной битумной мастикой двухслойной</v>
          </cell>
          <cell r="H358" t="str">
            <v>100 м2 изолируемой поверхности</v>
          </cell>
          <cell r="I358">
            <v>0.50700000000000001</v>
          </cell>
        </row>
        <row r="359">
          <cell r="E359" t="str">
            <v>56</v>
          </cell>
          <cell r="G359" t="str">
            <v>Устройство подстилающих и выравнивающих слоев оснований из щебня</v>
          </cell>
          <cell r="H359" t="str">
            <v>100 м3 материала основания (в плотном теле)</v>
          </cell>
          <cell r="I359">
            <v>6.0499999999999998E-2</v>
          </cell>
        </row>
        <row r="360">
          <cell r="E360" t="str">
            <v>56,1</v>
          </cell>
          <cell r="G360" t="str">
            <v>Щебень из естественного камня для строительных работ, марка 600-400, фракция 40-70 мм</v>
          </cell>
          <cell r="H360" t="str">
            <v>м3</v>
          </cell>
          <cell r="I360">
            <v>7.6230000000000002</v>
          </cell>
        </row>
        <row r="422">
          <cell r="G422" t="str">
            <v>Укладка плитки (замена покрытия)</v>
          </cell>
        </row>
        <row r="426">
          <cell r="E426" t="str">
            <v>57</v>
          </cell>
          <cell r="G426" t="str">
            <v>Ремонт покрытия из тротуарной плитки, прямоугольной (Замена покрытия)</v>
          </cell>
          <cell r="H426" t="str">
            <v>1 м2</v>
          </cell>
          <cell r="I426">
            <v>500</v>
          </cell>
        </row>
        <row r="427">
          <cell r="E427" t="str">
            <v>57,1</v>
          </cell>
          <cell r="G427" t="str">
            <v>Брусчатка бетонная прямая, марка 1ПБ 20.10.7, цвет светло-серый</v>
          </cell>
          <cell r="H427" t="str">
            <v>м2</v>
          </cell>
          <cell r="I427">
            <v>575</v>
          </cell>
        </row>
        <row r="428">
          <cell r="E428" t="str">
            <v>58</v>
          </cell>
          <cell r="G428" t="str">
            <v>Перевозка строительного мусора на расстояние до 150 км автосамосвалами грузоподъемностью до 10 т</v>
          </cell>
          <cell r="H428" t="str">
            <v>т</v>
          </cell>
          <cell r="I428">
            <v>110</v>
          </cell>
        </row>
        <row r="429">
          <cell r="E429" t="str">
            <v>59</v>
          </cell>
          <cell r="G429" t="str">
            <v>Размещение строительного мусора</v>
          </cell>
          <cell r="H429" t="str">
            <v>1 Т</v>
          </cell>
          <cell r="I429">
            <v>110</v>
          </cell>
        </row>
        <row r="461">
          <cell r="G461" t="str">
            <v>Вывоз мусора</v>
          </cell>
        </row>
        <row r="465">
          <cell r="E465" t="str">
            <v>60</v>
          </cell>
          <cell r="G465" t="str">
            <v>Механизированная погрузка строительного мусора в автомобили-самосвалы</v>
          </cell>
          <cell r="H465" t="str">
            <v>1 Т</v>
          </cell>
          <cell r="I465">
            <v>2520</v>
          </cell>
        </row>
        <row r="466">
          <cell r="E466" t="str">
            <v>61</v>
          </cell>
          <cell r="G466" t="str">
            <v>Погрузка и выгрузка вручную строительного мусора на транспортные средства</v>
          </cell>
          <cell r="H466" t="str">
            <v>1 Т</v>
          </cell>
          <cell r="I466">
            <v>280</v>
          </cell>
        </row>
        <row r="467">
          <cell r="E467" t="str">
            <v>62</v>
          </cell>
          <cell r="G467" t="str">
            <v>Перевозка строительного мусора на расстояние до 150 км автосамосвалами грузоподъемностью до 10 т</v>
          </cell>
          <cell r="H467" t="str">
            <v>т</v>
          </cell>
          <cell r="I467">
            <v>2800</v>
          </cell>
        </row>
        <row r="468">
          <cell r="E468" t="str">
            <v>63</v>
          </cell>
          <cell r="G468" t="str">
            <v>Отходы (мусор) от строительных и ремонтных работ малоопасные (размещение)</v>
          </cell>
          <cell r="H468" t="str">
            <v>1 Т</v>
          </cell>
          <cell r="I468">
            <v>2800</v>
          </cell>
        </row>
        <row r="500">
          <cell r="G500" t="str">
            <v>Эксплуатация машин и механизмов, не учтенных расценками</v>
          </cell>
        </row>
        <row r="504">
          <cell r="E504" t="str">
            <v>64</v>
          </cell>
          <cell r="G504" t="str">
            <v>Затраты на превышение стоимости электроэнергии, получаемой от передвижных электростанций</v>
          </cell>
          <cell r="H504" t="str">
            <v>квт.-ч.</v>
          </cell>
          <cell r="I504">
            <v>206666.1</v>
          </cell>
        </row>
        <row r="505">
          <cell r="E505" t="str">
            <v>65</v>
          </cell>
          <cell r="G505" t="str">
            <v>Машины поливомоечные, емкость цистерны до 8 м3</v>
          </cell>
          <cell r="H505" t="str">
            <v>маш.-ч.</v>
          </cell>
          <cell r="I505">
            <v>568</v>
          </cell>
        </row>
        <row r="506">
          <cell r="E506" t="str">
            <v>66</v>
          </cell>
          <cell r="G506" t="str">
            <v>Машины подметально-уборочные вакуумные на шасси автомобиля, объем бункера до 7 м3 (прим. Holder)</v>
          </cell>
          <cell r="H506" t="str">
            <v>маш.-ч.</v>
          </cell>
          <cell r="I506">
            <v>568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5BF7-D76D-47D7-904C-43BCA4B1215C}">
  <dimension ref="A1:AD126"/>
  <sheetViews>
    <sheetView tabSelected="1" workbookViewId="0">
      <selection activeCell="E124" sqref="E124"/>
    </sheetView>
  </sheetViews>
  <sheetFormatPr defaultRowHeight="15" x14ac:dyDescent="0.25"/>
  <cols>
    <col min="1" max="1" width="6.7109375" customWidth="1"/>
    <col min="2" max="2" width="75.7109375" customWidth="1"/>
    <col min="3" max="5" width="15.7109375" customWidth="1"/>
    <col min="30" max="30" width="114.7109375" hidden="1" customWidth="1"/>
    <col min="31" max="31" width="0" hidden="1" customWidth="1"/>
    <col min="257" max="257" width="6.7109375" customWidth="1"/>
    <col min="258" max="258" width="75.7109375" customWidth="1"/>
    <col min="259" max="261" width="15.7109375" customWidth="1"/>
    <col min="286" max="287" width="0" hidden="1" customWidth="1"/>
    <col min="513" max="513" width="6.7109375" customWidth="1"/>
    <col min="514" max="514" width="75.7109375" customWidth="1"/>
    <col min="515" max="517" width="15.7109375" customWidth="1"/>
    <col min="542" max="543" width="0" hidden="1" customWidth="1"/>
    <col min="769" max="769" width="6.7109375" customWidth="1"/>
    <col min="770" max="770" width="75.7109375" customWidth="1"/>
    <col min="771" max="773" width="15.7109375" customWidth="1"/>
    <col min="798" max="799" width="0" hidden="1" customWidth="1"/>
    <col min="1025" max="1025" width="6.7109375" customWidth="1"/>
    <col min="1026" max="1026" width="75.7109375" customWidth="1"/>
    <col min="1027" max="1029" width="15.7109375" customWidth="1"/>
    <col min="1054" max="1055" width="0" hidden="1" customWidth="1"/>
    <col min="1281" max="1281" width="6.7109375" customWidth="1"/>
    <col min="1282" max="1282" width="75.7109375" customWidth="1"/>
    <col min="1283" max="1285" width="15.7109375" customWidth="1"/>
    <col min="1310" max="1311" width="0" hidden="1" customWidth="1"/>
    <col min="1537" max="1537" width="6.7109375" customWidth="1"/>
    <col min="1538" max="1538" width="75.7109375" customWidth="1"/>
    <col min="1539" max="1541" width="15.7109375" customWidth="1"/>
    <col min="1566" max="1567" width="0" hidden="1" customWidth="1"/>
    <col min="1793" max="1793" width="6.7109375" customWidth="1"/>
    <col min="1794" max="1794" width="75.7109375" customWidth="1"/>
    <col min="1795" max="1797" width="15.7109375" customWidth="1"/>
    <col min="1822" max="1823" width="0" hidden="1" customWidth="1"/>
    <col min="2049" max="2049" width="6.7109375" customWidth="1"/>
    <col min="2050" max="2050" width="75.7109375" customWidth="1"/>
    <col min="2051" max="2053" width="15.7109375" customWidth="1"/>
    <col min="2078" max="2079" width="0" hidden="1" customWidth="1"/>
    <col min="2305" max="2305" width="6.7109375" customWidth="1"/>
    <col min="2306" max="2306" width="75.7109375" customWidth="1"/>
    <col min="2307" max="2309" width="15.7109375" customWidth="1"/>
    <col min="2334" max="2335" width="0" hidden="1" customWidth="1"/>
    <col min="2561" max="2561" width="6.7109375" customWidth="1"/>
    <col min="2562" max="2562" width="75.7109375" customWidth="1"/>
    <col min="2563" max="2565" width="15.7109375" customWidth="1"/>
    <col min="2590" max="2591" width="0" hidden="1" customWidth="1"/>
    <col min="2817" max="2817" width="6.7109375" customWidth="1"/>
    <col min="2818" max="2818" width="75.7109375" customWidth="1"/>
    <col min="2819" max="2821" width="15.7109375" customWidth="1"/>
    <col min="2846" max="2847" width="0" hidden="1" customWidth="1"/>
    <col min="3073" max="3073" width="6.7109375" customWidth="1"/>
    <col min="3074" max="3074" width="75.7109375" customWidth="1"/>
    <col min="3075" max="3077" width="15.7109375" customWidth="1"/>
    <col min="3102" max="3103" width="0" hidden="1" customWidth="1"/>
    <col min="3329" max="3329" width="6.7109375" customWidth="1"/>
    <col min="3330" max="3330" width="75.7109375" customWidth="1"/>
    <col min="3331" max="3333" width="15.7109375" customWidth="1"/>
    <col min="3358" max="3359" width="0" hidden="1" customWidth="1"/>
    <col min="3585" max="3585" width="6.7109375" customWidth="1"/>
    <col min="3586" max="3586" width="75.7109375" customWidth="1"/>
    <col min="3587" max="3589" width="15.7109375" customWidth="1"/>
    <col min="3614" max="3615" width="0" hidden="1" customWidth="1"/>
    <col min="3841" max="3841" width="6.7109375" customWidth="1"/>
    <col min="3842" max="3842" width="75.7109375" customWidth="1"/>
    <col min="3843" max="3845" width="15.7109375" customWidth="1"/>
    <col min="3870" max="3871" width="0" hidden="1" customWidth="1"/>
    <col min="4097" max="4097" width="6.7109375" customWidth="1"/>
    <col min="4098" max="4098" width="75.7109375" customWidth="1"/>
    <col min="4099" max="4101" width="15.7109375" customWidth="1"/>
    <col min="4126" max="4127" width="0" hidden="1" customWidth="1"/>
    <col min="4353" max="4353" width="6.7109375" customWidth="1"/>
    <col min="4354" max="4354" width="75.7109375" customWidth="1"/>
    <col min="4355" max="4357" width="15.7109375" customWidth="1"/>
    <col min="4382" max="4383" width="0" hidden="1" customWidth="1"/>
    <col min="4609" max="4609" width="6.7109375" customWidth="1"/>
    <col min="4610" max="4610" width="75.7109375" customWidth="1"/>
    <col min="4611" max="4613" width="15.7109375" customWidth="1"/>
    <col min="4638" max="4639" width="0" hidden="1" customWidth="1"/>
    <col min="4865" max="4865" width="6.7109375" customWidth="1"/>
    <col min="4866" max="4866" width="75.7109375" customWidth="1"/>
    <col min="4867" max="4869" width="15.7109375" customWidth="1"/>
    <col min="4894" max="4895" width="0" hidden="1" customWidth="1"/>
    <col min="5121" max="5121" width="6.7109375" customWidth="1"/>
    <col min="5122" max="5122" width="75.7109375" customWidth="1"/>
    <col min="5123" max="5125" width="15.7109375" customWidth="1"/>
    <col min="5150" max="5151" width="0" hidden="1" customWidth="1"/>
    <col min="5377" max="5377" width="6.7109375" customWidth="1"/>
    <col min="5378" max="5378" width="75.7109375" customWidth="1"/>
    <col min="5379" max="5381" width="15.7109375" customWidth="1"/>
    <col min="5406" max="5407" width="0" hidden="1" customWidth="1"/>
    <col min="5633" max="5633" width="6.7109375" customWidth="1"/>
    <col min="5634" max="5634" width="75.7109375" customWidth="1"/>
    <col min="5635" max="5637" width="15.7109375" customWidth="1"/>
    <col min="5662" max="5663" width="0" hidden="1" customWidth="1"/>
    <col min="5889" max="5889" width="6.7109375" customWidth="1"/>
    <col min="5890" max="5890" width="75.7109375" customWidth="1"/>
    <col min="5891" max="5893" width="15.7109375" customWidth="1"/>
    <col min="5918" max="5919" width="0" hidden="1" customWidth="1"/>
    <col min="6145" max="6145" width="6.7109375" customWidth="1"/>
    <col min="6146" max="6146" width="75.7109375" customWidth="1"/>
    <col min="6147" max="6149" width="15.7109375" customWidth="1"/>
    <col min="6174" max="6175" width="0" hidden="1" customWidth="1"/>
    <col min="6401" max="6401" width="6.7109375" customWidth="1"/>
    <col min="6402" max="6402" width="75.7109375" customWidth="1"/>
    <col min="6403" max="6405" width="15.7109375" customWidth="1"/>
    <col min="6430" max="6431" width="0" hidden="1" customWidth="1"/>
    <col min="6657" max="6657" width="6.7109375" customWidth="1"/>
    <col min="6658" max="6658" width="75.7109375" customWidth="1"/>
    <col min="6659" max="6661" width="15.7109375" customWidth="1"/>
    <col min="6686" max="6687" width="0" hidden="1" customWidth="1"/>
    <col min="6913" max="6913" width="6.7109375" customWidth="1"/>
    <col min="6914" max="6914" width="75.7109375" customWidth="1"/>
    <col min="6915" max="6917" width="15.7109375" customWidth="1"/>
    <col min="6942" max="6943" width="0" hidden="1" customWidth="1"/>
    <col min="7169" max="7169" width="6.7109375" customWidth="1"/>
    <col min="7170" max="7170" width="75.7109375" customWidth="1"/>
    <col min="7171" max="7173" width="15.7109375" customWidth="1"/>
    <col min="7198" max="7199" width="0" hidden="1" customWidth="1"/>
    <col min="7425" max="7425" width="6.7109375" customWidth="1"/>
    <col min="7426" max="7426" width="75.7109375" customWidth="1"/>
    <col min="7427" max="7429" width="15.7109375" customWidth="1"/>
    <col min="7454" max="7455" width="0" hidden="1" customWidth="1"/>
    <col min="7681" max="7681" width="6.7109375" customWidth="1"/>
    <col min="7682" max="7682" width="75.7109375" customWidth="1"/>
    <col min="7683" max="7685" width="15.7109375" customWidth="1"/>
    <col min="7710" max="7711" width="0" hidden="1" customWidth="1"/>
    <col min="7937" max="7937" width="6.7109375" customWidth="1"/>
    <col min="7938" max="7938" width="75.7109375" customWidth="1"/>
    <col min="7939" max="7941" width="15.7109375" customWidth="1"/>
    <col min="7966" max="7967" width="0" hidden="1" customWidth="1"/>
    <col min="8193" max="8193" width="6.7109375" customWidth="1"/>
    <col min="8194" max="8194" width="75.7109375" customWidth="1"/>
    <col min="8195" max="8197" width="15.7109375" customWidth="1"/>
    <col min="8222" max="8223" width="0" hidden="1" customWidth="1"/>
    <col min="8449" max="8449" width="6.7109375" customWidth="1"/>
    <col min="8450" max="8450" width="75.7109375" customWidth="1"/>
    <col min="8451" max="8453" width="15.7109375" customWidth="1"/>
    <col min="8478" max="8479" width="0" hidden="1" customWidth="1"/>
    <col min="8705" max="8705" width="6.7109375" customWidth="1"/>
    <col min="8706" max="8706" width="75.7109375" customWidth="1"/>
    <col min="8707" max="8709" width="15.7109375" customWidth="1"/>
    <col min="8734" max="8735" width="0" hidden="1" customWidth="1"/>
    <col min="8961" max="8961" width="6.7109375" customWidth="1"/>
    <col min="8962" max="8962" width="75.7109375" customWidth="1"/>
    <col min="8963" max="8965" width="15.7109375" customWidth="1"/>
    <col min="8990" max="8991" width="0" hidden="1" customWidth="1"/>
    <col min="9217" max="9217" width="6.7109375" customWidth="1"/>
    <col min="9218" max="9218" width="75.7109375" customWidth="1"/>
    <col min="9219" max="9221" width="15.7109375" customWidth="1"/>
    <col min="9246" max="9247" width="0" hidden="1" customWidth="1"/>
    <col min="9473" max="9473" width="6.7109375" customWidth="1"/>
    <col min="9474" max="9474" width="75.7109375" customWidth="1"/>
    <col min="9475" max="9477" width="15.7109375" customWidth="1"/>
    <col min="9502" max="9503" width="0" hidden="1" customWidth="1"/>
    <col min="9729" max="9729" width="6.7109375" customWidth="1"/>
    <col min="9730" max="9730" width="75.7109375" customWidth="1"/>
    <col min="9731" max="9733" width="15.7109375" customWidth="1"/>
    <col min="9758" max="9759" width="0" hidden="1" customWidth="1"/>
    <col min="9985" max="9985" width="6.7109375" customWidth="1"/>
    <col min="9986" max="9986" width="75.7109375" customWidth="1"/>
    <col min="9987" max="9989" width="15.7109375" customWidth="1"/>
    <col min="10014" max="10015" width="0" hidden="1" customWidth="1"/>
    <col min="10241" max="10241" width="6.7109375" customWidth="1"/>
    <col min="10242" max="10242" width="75.7109375" customWidth="1"/>
    <col min="10243" max="10245" width="15.7109375" customWidth="1"/>
    <col min="10270" max="10271" width="0" hidden="1" customWidth="1"/>
    <col min="10497" max="10497" width="6.7109375" customWidth="1"/>
    <col min="10498" max="10498" width="75.7109375" customWidth="1"/>
    <col min="10499" max="10501" width="15.7109375" customWidth="1"/>
    <col min="10526" max="10527" width="0" hidden="1" customWidth="1"/>
    <col min="10753" max="10753" width="6.7109375" customWidth="1"/>
    <col min="10754" max="10754" width="75.7109375" customWidth="1"/>
    <col min="10755" max="10757" width="15.7109375" customWidth="1"/>
    <col min="10782" max="10783" width="0" hidden="1" customWidth="1"/>
    <col min="11009" max="11009" width="6.7109375" customWidth="1"/>
    <col min="11010" max="11010" width="75.7109375" customWidth="1"/>
    <col min="11011" max="11013" width="15.7109375" customWidth="1"/>
    <col min="11038" max="11039" width="0" hidden="1" customWidth="1"/>
    <col min="11265" max="11265" width="6.7109375" customWidth="1"/>
    <col min="11266" max="11266" width="75.7109375" customWidth="1"/>
    <col min="11267" max="11269" width="15.7109375" customWidth="1"/>
    <col min="11294" max="11295" width="0" hidden="1" customWidth="1"/>
    <col min="11521" max="11521" width="6.7109375" customWidth="1"/>
    <col min="11522" max="11522" width="75.7109375" customWidth="1"/>
    <col min="11523" max="11525" width="15.7109375" customWidth="1"/>
    <col min="11550" max="11551" width="0" hidden="1" customWidth="1"/>
    <col min="11777" max="11777" width="6.7109375" customWidth="1"/>
    <col min="11778" max="11778" width="75.7109375" customWidth="1"/>
    <col min="11779" max="11781" width="15.7109375" customWidth="1"/>
    <col min="11806" max="11807" width="0" hidden="1" customWidth="1"/>
    <col min="12033" max="12033" width="6.7109375" customWidth="1"/>
    <col min="12034" max="12034" width="75.7109375" customWidth="1"/>
    <col min="12035" max="12037" width="15.7109375" customWidth="1"/>
    <col min="12062" max="12063" width="0" hidden="1" customWidth="1"/>
    <col min="12289" max="12289" width="6.7109375" customWidth="1"/>
    <col min="12290" max="12290" width="75.7109375" customWidth="1"/>
    <col min="12291" max="12293" width="15.7109375" customWidth="1"/>
    <col min="12318" max="12319" width="0" hidden="1" customWidth="1"/>
    <col min="12545" max="12545" width="6.7109375" customWidth="1"/>
    <col min="12546" max="12546" width="75.7109375" customWidth="1"/>
    <col min="12547" max="12549" width="15.7109375" customWidth="1"/>
    <col min="12574" max="12575" width="0" hidden="1" customWidth="1"/>
    <col min="12801" max="12801" width="6.7109375" customWidth="1"/>
    <col min="12802" max="12802" width="75.7109375" customWidth="1"/>
    <col min="12803" max="12805" width="15.7109375" customWidth="1"/>
    <col min="12830" max="12831" width="0" hidden="1" customWidth="1"/>
    <col min="13057" max="13057" width="6.7109375" customWidth="1"/>
    <col min="13058" max="13058" width="75.7109375" customWidth="1"/>
    <col min="13059" max="13061" width="15.7109375" customWidth="1"/>
    <col min="13086" max="13087" width="0" hidden="1" customWidth="1"/>
    <col min="13313" max="13313" width="6.7109375" customWidth="1"/>
    <col min="13314" max="13314" width="75.7109375" customWidth="1"/>
    <col min="13315" max="13317" width="15.7109375" customWidth="1"/>
    <col min="13342" max="13343" width="0" hidden="1" customWidth="1"/>
    <col min="13569" max="13569" width="6.7109375" customWidth="1"/>
    <col min="13570" max="13570" width="75.7109375" customWidth="1"/>
    <col min="13571" max="13573" width="15.7109375" customWidth="1"/>
    <col min="13598" max="13599" width="0" hidden="1" customWidth="1"/>
    <col min="13825" max="13825" width="6.7109375" customWidth="1"/>
    <col min="13826" max="13826" width="75.7109375" customWidth="1"/>
    <col min="13827" max="13829" width="15.7109375" customWidth="1"/>
    <col min="13854" max="13855" width="0" hidden="1" customWidth="1"/>
    <col min="14081" max="14081" width="6.7109375" customWidth="1"/>
    <col min="14082" max="14082" width="75.7109375" customWidth="1"/>
    <col min="14083" max="14085" width="15.7109375" customWidth="1"/>
    <col min="14110" max="14111" width="0" hidden="1" customWidth="1"/>
    <col min="14337" max="14337" width="6.7109375" customWidth="1"/>
    <col min="14338" max="14338" width="75.7109375" customWidth="1"/>
    <col min="14339" max="14341" width="15.7109375" customWidth="1"/>
    <col min="14366" max="14367" width="0" hidden="1" customWidth="1"/>
    <col min="14593" max="14593" width="6.7109375" customWidth="1"/>
    <col min="14594" max="14594" width="75.7109375" customWidth="1"/>
    <col min="14595" max="14597" width="15.7109375" customWidth="1"/>
    <col min="14622" max="14623" width="0" hidden="1" customWidth="1"/>
    <col min="14849" max="14849" width="6.7109375" customWidth="1"/>
    <col min="14850" max="14850" width="75.7109375" customWidth="1"/>
    <col min="14851" max="14853" width="15.7109375" customWidth="1"/>
    <col min="14878" max="14879" width="0" hidden="1" customWidth="1"/>
    <col min="15105" max="15105" width="6.7109375" customWidth="1"/>
    <col min="15106" max="15106" width="75.7109375" customWidth="1"/>
    <col min="15107" max="15109" width="15.7109375" customWidth="1"/>
    <col min="15134" max="15135" width="0" hidden="1" customWidth="1"/>
    <col min="15361" max="15361" width="6.7109375" customWidth="1"/>
    <col min="15362" max="15362" width="75.7109375" customWidth="1"/>
    <col min="15363" max="15365" width="15.7109375" customWidth="1"/>
    <col min="15390" max="15391" width="0" hidden="1" customWidth="1"/>
    <col min="15617" max="15617" width="6.7109375" customWidth="1"/>
    <col min="15618" max="15618" width="75.7109375" customWidth="1"/>
    <col min="15619" max="15621" width="15.7109375" customWidth="1"/>
    <col min="15646" max="15647" width="0" hidden="1" customWidth="1"/>
    <col min="15873" max="15873" width="6.7109375" customWidth="1"/>
    <col min="15874" max="15874" width="75.7109375" customWidth="1"/>
    <col min="15875" max="15877" width="15.7109375" customWidth="1"/>
    <col min="15902" max="15903" width="0" hidden="1" customWidth="1"/>
    <col min="16129" max="16129" width="6.7109375" customWidth="1"/>
    <col min="16130" max="16130" width="75.7109375" customWidth="1"/>
    <col min="16131" max="16133" width="15.7109375" customWidth="1"/>
    <col min="16158" max="16159" width="0" hidden="1" customWidth="1"/>
  </cols>
  <sheetData>
    <row r="1" spans="1:30" x14ac:dyDescent="0.25">
      <c r="A1" s="1" t="str">
        <f>[1]Source!B1</f>
        <v>Smeta.RU Flash  (495) 974-1589</v>
      </c>
    </row>
    <row r="2" spans="1:30" x14ac:dyDescent="0.25">
      <c r="C2" s="2"/>
      <c r="D2" s="2"/>
    </row>
    <row r="3" spans="1:30" x14ac:dyDescent="0.25">
      <c r="C3" s="2"/>
      <c r="D3" s="3" t="s">
        <v>0</v>
      </c>
    </row>
    <row r="4" spans="1:30" x14ac:dyDescent="0.25">
      <c r="C4" s="3"/>
      <c r="D4" s="3"/>
    </row>
    <row r="5" spans="1:30" x14ac:dyDescent="0.25">
      <c r="C5" s="18" t="s">
        <v>1</v>
      </c>
      <c r="D5" s="18"/>
    </row>
    <row r="6" spans="1:30" x14ac:dyDescent="0.25">
      <c r="C6" s="3"/>
      <c r="D6" s="3"/>
    </row>
    <row r="7" spans="1:30" x14ac:dyDescent="0.25">
      <c r="C7" s="18" t="s">
        <v>1</v>
      </c>
      <c r="D7" s="18"/>
    </row>
    <row r="8" spans="1:30" x14ac:dyDescent="0.25">
      <c r="C8" s="3"/>
      <c r="D8" s="3"/>
    </row>
    <row r="9" spans="1:30" x14ac:dyDescent="0.25">
      <c r="C9" s="3" t="s">
        <v>2</v>
      </c>
      <c r="D9" s="2"/>
    </row>
    <row r="10" spans="1:30" x14ac:dyDescent="0.25">
      <c r="A10" s="2"/>
      <c r="B10" s="2"/>
      <c r="C10" s="2"/>
      <c r="D10" s="2"/>
      <c r="E10" s="2"/>
    </row>
    <row r="11" spans="1:30" ht="15.75" x14ac:dyDescent="0.25">
      <c r="A11" s="19" t="s">
        <v>9</v>
      </c>
      <c r="B11" s="19"/>
      <c r="C11" s="19"/>
      <c r="D11" s="19"/>
      <c r="E11" s="2"/>
    </row>
    <row r="12" spans="1:30" ht="15" customHeight="1" x14ac:dyDescent="0.25">
      <c r="A12" s="20"/>
      <c r="B12" s="20"/>
      <c r="C12" s="20"/>
      <c r="D12" s="20"/>
      <c r="E12" s="2"/>
      <c r="AD12" s="4" t="str">
        <f>CONCATENATE("На капитальный ремонт ", [1]Source!F12, " ", [1]Source!G12)</f>
        <v>На капитальный ремонт Новый объект_(Копия)_(Копия) Асфальт (уточн.объемы 10.06.2020 инд. май)</v>
      </c>
    </row>
    <row r="13" spans="1:30" x14ac:dyDescent="0.25">
      <c r="A13" s="2"/>
      <c r="B13" s="2"/>
      <c r="C13" s="2"/>
      <c r="D13" s="2"/>
      <c r="E13" s="2"/>
    </row>
    <row r="14" spans="1:30" ht="28.5" x14ac:dyDescent="0.25">
      <c r="A14" s="5" t="s">
        <v>3</v>
      </c>
      <c r="B14" s="5" t="s">
        <v>4</v>
      </c>
      <c r="C14" s="5" t="s">
        <v>5</v>
      </c>
      <c r="D14" s="5" t="s">
        <v>6</v>
      </c>
      <c r="E14" s="6" t="s">
        <v>10</v>
      </c>
    </row>
    <row r="15" spans="1:30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</row>
    <row r="16" spans="1:30" ht="16.5" x14ac:dyDescent="0.25">
      <c r="A16" s="17" t="str">
        <f>CONCATENATE("Раздел: ", [1]Source!G24)</f>
        <v>Раздел: Асфальтовое покрытие</v>
      </c>
      <c r="B16" s="17"/>
      <c r="C16" s="17"/>
      <c r="D16" s="17"/>
      <c r="E16" s="17"/>
    </row>
    <row r="17" spans="1:5" ht="16.5" x14ac:dyDescent="0.25">
      <c r="A17" s="17" t="str">
        <f>CONCATENATE("Подраздел: ", [1]Source!G28)</f>
        <v>Подраздел: Подготовительные работы</v>
      </c>
      <c r="B17" s="17"/>
      <c r="C17" s="17"/>
      <c r="D17" s="17"/>
      <c r="E17" s="17"/>
    </row>
    <row r="18" spans="1:5" ht="57.75" x14ac:dyDescent="0.25">
      <c r="A18" s="8" t="str">
        <f>[1]Source!E32</f>
        <v>1</v>
      </c>
      <c r="B18" s="9" t="str">
        <f>[1]Source!G32</f>
        <v>Устройство дорожных покрытий из сборных железобетонных плит прямоугольных площадью, м2 до 10,5 (прим. демонтаж покрытий из ж/б плит)</v>
      </c>
      <c r="C18" s="10" t="str">
        <f>[1]Source!H32</f>
        <v>100 м3 сборных железобетонных плит</v>
      </c>
      <c r="D18" s="11">
        <f>[1]Source!I32</f>
        <v>28.158999999999999</v>
      </c>
      <c r="E18" s="9"/>
    </row>
    <row r="19" spans="1:5" ht="29.25" x14ac:dyDescent="0.25">
      <c r="A19" s="8" t="str">
        <f>[1]Source!E33</f>
        <v>2</v>
      </c>
      <c r="B19" s="9" t="str">
        <f>[1]Source!G33</f>
        <v>Механизированная погрузка строительного мусора в автомобили-самосвалы</v>
      </c>
      <c r="C19" s="10" t="str">
        <f>[1]Source!H33</f>
        <v>1 Т</v>
      </c>
      <c r="D19" s="11">
        <f>[1]Source!I33</f>
        <v>4054.8960000000002</v>
      </c>
      <c r="E19" s="9"/>
    </row>
    <row r="20" spans="1:5" ht="29.25" x14ac:dyDescent="0.25">
      <c r="A20" s="8" t="str">
        <f>[1]Source!E34</f>
        <v>3</v>
      </c>
      <c r="B20" s="9" t="str">
        <f>[1]Source!G34</f>
        <v>Погрузка и выгрузка вручную строительного мусора на транспортные средства</v>
      </c>
      <c r="C20" s="10" t="str">
        <f>[1]Source!H34</f>
        <v>1 Т</v>
      </c>
      <c r="D20" s="11">
        <f>[1]Source!I34</f>
        <v>2703.26</v>
      </c>
      <c r="E20" s="9"/>
    </row>
    <row r="21" spans="1:5" ht="29.25" x14ac:dyDescent="0.25">
      <c r="A21" s="8" t="str">
        <f>[1]Source!E35</f>
        <v>4</v>
      </c>
      <c r="B21" s="9" t="str">
        <f>[1]Source!G35</f>
        <v>Перевозка строительного мусора на расстояние до 150 км автосамосвалами грузоподъемностью до 10 т</v>
      </c>
      <c r="C21" s="10" t="str">
        <f>[1]Source!H35</f>
        <v>т</v>
      </c>
      <c r="D21" s="11">
        <f>[1]Source!I35</f>
        <v>6758.16</v>
      </c>
      <c r="E21" s="9"/>
    </row>
    <row r="22" spans="1:5" ht="29.25" x14ac:dyDescent="0.25">
      <c r="A22" s="8" t="str">
        <f>[1]Source!E36</f>
        <v>5</v>
      </c>
      <c r="B22" s="9" t="str">
        <f>[1]Source!G36</f>
        <v>Лом железобетонных изделий, отходы железобетона в кусковой форме, практически неопасный</v>
      </c>
      <c r="C22" s="10" t="str">
        <f>[1]Source!H36</f>
        <v>1 Т</v>
      </c>
      <c r="D22" s="11">
        <f>[1]Source!I36</f>
        <v>6758.16</v>
      </c>
      <c r="E22" s="9"/>
    </row>
    <row r="23" spans="1:5" ht="16.5" x14ac:dyDescent="0.25">
      <c r="A23" s="17" t="str">
        <f>CONCATENATE("Подраздел: ", [1]Source!G68)</f>
        <v>Подраздел: Земляные работы</v>
      </c>
      <c r="B23" s="17"/>
      <c r="C23" s="17"/>
      <c r="D23" s="17"/>
      <c r="E23" s="17"/>
    </row>
    <row r="24" spans="1:5" ht="29.25" x14ac:dyDescent="0.25">
      <c r="A24" s="8" t="str">
        <f>[1]Source!E72</f>
        <v>6</v>
      </c>
      <c r="B24" s="9" t="str">
        <f>[1]Source!G72</f>
        <v>Разработка грунта с погрузкой на автомобили-самосвалы экскаваторами с ковшом вместимостью 0,65 м3 группа грунтов 1-3</v>
      </c>
      <c r="C24" s="10" t="str">
        <f>[1]Source!H72</f>
        <v>100 м3 грунта</v>
      </c>
      <c r="D24" s="11">
        <f>[1]Source!I72</f>
        <v>68.796000000000006</v>
      </c>
      <c r="E24" s="9"/>
    </row>
    <row r="25" spans="1:5" ht="29.25" x14ac:dyDescent="0.25">
      <c r="A25" s="8" t="str">
        <f>[1]Source!E73</f>
        <v>7</v>
      </c>
      <c r="B25" s="9" t="str">
        <f>[1]Source!G73</f>
        <v>Разработка грунта вручную в траншеях глубиной до 2 м без креплений с откосами группа грунтов 1-3</v>
      </c>
      <c r="C25" s="10" t="str">
        <f>[1]Source!H73</f>
        <v>100 м3 грунта</v>
      </c>
      <c r="D25" s="11">
        <f>[1]Source!I73</f>
        <v>45.863999999999997</v>
      </c>
      <c r="E25" s="9"/>
    </row>
    <row r="26" spans="1:5" x14ac:dyDescent="0.25">
      <c r="A26" s="8" t="str">
        <f>[1]Source!E74</f>
        <v>8</v>
      </c>
      <c r="B26" s="9" t="str">
        <f>[1]Source!G74</f>
        <v>Погрузка грунта вручную в автомобили-самосвалы с выгрузкой</v>
      </c>
      <c r="C26" s="10" t="str">
        <f>[1]Source!H74</f>
        <v>100 м3 грунта</v>
      </c>
      <c r="D26" s="11">
        <f>[1]Source!I74</f>
        <v>45.863999999999997</v>
      </c>
      <c r="E26" s="9"/>
    </row>
    <row r="27" spans="1:5" ht="29.25" x14ac:dyDescent="0.25">
      <c r="A27" s="8" t="str">
        <f>[1]Source!E75</f>
        <v>9</v>
      </c>
      <c r="B27" s="9" t="str">
        <f>[1]Source!G75</f>
        <v>Перевозка грунтов растительного слоя и торфов на расстояние до 150 км автосамосвалами грузоподъемностью до 10 т</v>
      </c>
      <c r="C27" s="10" t="str">
        <f>[1]Source!H75</f>
        <v>т</v>
      </c>
      <c r="D27" s="11">
        <f>[1]Source!I75</f>
        <v>20638.8</v>
      </c>
      <c r="E27" s="9"/>
    </row>
    <row r="28" spans="1:5" ht="29.25" x14ac:dyDescent="0.25">
      <c r="A28" s="8" t="str">
        <f>[1]Source!E76</f>
        <v>10</v>
      </c>
      <c r="B28" s="9" t="str">
        <f>[1]Source!G76</f>
        <v>Отходы грунта при проведении открытых земляных работ малоопасные (размещение)</v>
      </c>
      <c r="C28" s="10" t="str">
        <f>[1]Source!H76</f>
        <v>1 Т</v>
      </c>
      <c r="D28" s="11">
        <f>[1]Source!I76</f>
        <v>20638.8</v>
      </c>
      <c r="E28" s="9"/>
    </row>
    <row r="29" spans="1:5" ht="43.5" x14ac:dyDescent="0.25">
      <c r="A29" s="8" t="str">
        <f>[1]Source!E77</f>
        <v>11</v>
      </c>
      <c r="B29" s="9" t="str">
        <f>[1]Source!G77</f>
        <v>Уплотнение грунта пневматическими трамбовками группа грунтов 1,2</v>
      </c>
      <c r="C29" s="10" t="str">
        <f>[1]Source!H77</f>
        <v>100 м3 уплотненного грунта</v>
      </c>
      <c r="D29" s="11">
        <f>[1]Source!I77</f>
        <v>52.92</v>
      </c>
      <c r="E29" s="9"/>
    </row>
    <row r="30" spans="1:5" ht="29.25" x14ac:dyDescent="0.25">
      <c r="A30" s="8" t="str">
        <f>[1]Source!E78</f>
        <v>12</v>
      </c>
      <c r="B30" s="9" t="str">
        <f>[1]Source!G78</f>
        <v>Распределение порошкообразных добавок фрезами</v>
      </c>
      <c r="C30" s="10" t="str">
        <f>[1]Source!H78</f>
        <v>100 т сухих добавок</v>
      </c>
      <c r="D30" s="11">
        <f>[1]Source!I78</f>
        <v>1</v>
      </c>
      <c r="E30" s="9"/>
    </row>
    <row r="31" spans="1:5" ht="29.25" x14ac:dyDescent="0.25">
      <c r="A31" s="8" t="str">
        <f>[1]Source!E79</f>
        <v>12,1</v>
      </c>
      <c r="B31" s="9" t="str">
        <f>[1]Source!G79</f>
        <v>Цемент общестроительный, портландцемент общего назначения, марка 400</v>
      </c>
      <c r="C31" s="10" t="str">
        <f>[1]Source!H79</f>
        <v>т</v>
      </c>
      <c r="D31" s="11">
        <f>[1]Source!I79</f>
        <v>25</v>
      </c>
      <c r="E31" s="9"/>
    </row>
    <row r="32" spans="1:5" x14ac:dyDescent="0.25">
      <c r="A32" s="8" t="str">
        <f>[1]Source!E80</f>
        <v>12,2</v>
      </c>
      <c r="B32" s="9" t="str">
        <f>[1]Source!G80</f>
        <v>Известь негашеная молотая</v>
      </c>
      <c r="C32" s="10" t="str">
        <f>[1]Source!H80</f>
        <v>т</v>
      </c>
      <c r="D32" s="11">
        <f>[1]Source!I80</f>
        <v>75</v>
      </c>
      <c r="E32" s="9"/>
    </row>
    <row r="33" spans="1:5" ht="29.25" x14ac:dyDescent="0.25">
      <c r="A33" s="8" t="str">
        <f>[1]Source!E81</f>
        <v>13</v>
      </c>
      <c r="B33" s="9" t="str">
        <f>[1]Source!G81</f>
        <v>Устройство прослойки из нетканого синтетического материала (НСМ) в земляном полотне сплошной</v>
      </c>
      <c r="C33" s="10" t="str">
        <f>[1]Source!H81</f>
        <v>1000 м2 поверхности</v>
      </c>
      <c r="D33" s="11">
        <f>[1]Source!I81</f>
        <v>17.64</v>
      </c>
      <c r="E33" s="9"/>
    </row>
    <row r="34" spans="1:5" ht="29.25" x14ac:dyDescent="0.25">
      <c r="A34" s="8" t="str">
        <f>[1]Source!E82</f>
        <v>13,1</v>
      </c>
      <c r="B34" s="9" t="str">
        <f>[1]Source!G82</f>
        <v>Полотно иглопробивное для дорожного строительства, марка "КМ2" (Дорнит-2), ширина полотна 2,45 м</v>
      </c>
      <c r="C34" s="10" t="str">
        <f>[1]Source!H82</f>
        <v>м2</v>
      </c>
      <c r="D34" s="11">
        <f>[1]Source!I82</f>
        <v>19404</v>
      </c>
      <c r="E34" s="9"/>
    </row>
    <row r="35" spans="1:5" ht="57.75" x14ac:dyDescent="0.25">
      <c r="A35" s="8" t="str">
        <f>[1]Source!E83</f>
        <v>14</v>
      </c>
      <c r="B35" s="9" t="str">
        <f>[1]Source!G83</f>
        <v>Устройство подстилающих и выравнивающих слоев оснований из песка</v>
      </c>
      <c r="C35" s="10" t="str">
        <f>[1]Source!H83</f>
        <v>100 м3 материала основания (в плотном теле)</v>
      </c>
      <c r="D35" s="11">
        <f>[1]Source!I83</f>
        <v>79.38</v>
      </c>
      <c r="E35" s="9"/>
    </row>
    <row r="36" spans="1:5" x14ac:dyDescent="0.25">
      <c r="A36" s="8" t="str">
        <f>[1]Source!E84</f>
        <v>14,1</v>
      </c>
      <c r="B36" s="9" t="str">
        <f>[1]Source!G84</f>
        <v>Песок для строительных работ, рядовой</v>
      </c>
      <c r="C36" s="10" t="str">
        <f>[1]Source!H84</f>
        <v>м3</v>
      </c>
      <c r="D36" s="11">
        <f>[1]Source!I84</f>
        <v>8731.7999999999993</v>
      </c>
      <c r="E36" s="9"/>
    </row>
    <row r="37" spans="1:5" ht="16.5" x14ac:dyDescent="0.25">
      <c r="A37" s="17" t="str">
        <f>CONCATENATE("Подраздел: ", [1]Source!G116)</f>
        <v>Подраздел: Устройство обочин</v>
      </c>
      <c r="B37" s="17"/>
      <c r="C37" s="17"/>
      <c r="D37" s="17"/>
      <c r="E37" s="17"/>
    </row>
    <row r="38" spans="1:5" ht="43.5" x14ac:dyDescent="0.25">
      <c r="A38" s="8" t="str">
        <f>[1]Source!E120</f>
        <v>15</v>
      </c>
      <c r="B38" s="9" t="str">
        <f>[1]Source!G120</f>
        <v>Планировка площадей механизированным способом группа грунтов 1-3</v>
      </c>
      <c r="C38" s="10" t="str">
        <f>[1]Source!H120</f>
        <v>1000 м2 спланированной площади</v>
      </c>
      <c r="D38" s="11">
        <f>[1]Source!I120</f>
        <v>3.15</v>
      </c>
      <c r="E38" s="9"/>
    </row>
    <row r="39" spans="1:5" ht="43.5" x14ac:dyDescent="0.25">
      <c r="A39" s="8" t="str">
        <f>[1]Source!E121</f>
        <v>16</v>
      </c>
      <c r="B39" s="9" t="str">
        <f>[1]Source!G121</f>
        <v>Уплотнение грунта пневматическими трамбовками группа грунтов 1,2</v>
      </c>
      <c r="C39" s="10" t="str">
        <f>[1]Source!H121</f>
        <v>100 м3 уплотненного грунта</v>
      </c>
      <c r="D39" s="11">
        <f>[1]Source!I121</f>
        <v>7.875</v>
      </c>
      <c r="E39" s="9"/>
    </row>
    <row r="40" spans="1:5" ht="57.75" x14ac:dyDescent="0.25">
      <c r="A40" s="8" t="str">
        <f>[1]Source!E122</f>
        <v>17</v>
      </c>
      <c r="B40" s="9" t="str">
        <f>[1]Source!G122</f>
        <v>Укрепление обочин гравийной (щебеночной) смесью толщиной 10 см</v>
      </c>
      <c r="C40" s="10" t="str">
        <f>[1]Source!H122</f>
        <v>1000 м2 покрытия полосы и обочин</v>
      </c>
      <c r="D40" s="11">
        <f>[1]Source!I122</f>
        <v>3.15</v>
      </c>
      <c r="E40" s="9"/>
    </row>
    <row r="41" spans="1:5" ht="29.25" x14ac:dyDescent="0.25">
      <c r="A41" s="8" t="str">
        <f>[1]Source!E123</f>
        <v>17,1</v>
      </c>
      <c r="B41" s="9" t="str">
        <f>[1]Source!G123</f>
        <v>Щебень из естественного камня для дорожных работ, марка 600 - 400, фракция 20-40 мм</v>
      </c>
      <c r="C41" s="10" t="str">
        <f>[1]Source!H123</f>
        <v>м3</v>
      </c>
      <c r="D41" s="11">
        <f>[1]Source!I123</f>
        <v>476.27623899999992</v>
      </c>
      <c r="E41" s="9"/>
    </row>
    <row r="42" spans="1:5" ht="16.5" x14ac:dyDescent="0.25">
      <c r="A42" s="17" t="str">
        <f>CONCATENATE("Подраздел: ", [1]Source!G155)</f>
        <v>Подраздел: Устройство водоотводных канав</v>
      </c>
      <c r="B42" s="17"/>
      <c r="C42" s="17"/>
      <c r="D42" s="17"/>
      <c r="E42" s="17"/>
    </row>
    <row r="43" spans="1:5" ht="29.25" x14ac:dyDescent="0.25">
      <c r="A43" s="8" t="str">
        <f>[1]Source!E159</f>
        <v>18</v>
      </c>
      <c r="B43" s="9" t="str">
        <f>[1]Source!G159</f>
        <v>Разработка продольных водоотводных и нагорных канав группа грунтов 1-3</v>
      </c>
      <c r="C43" s="10" t="str">
        <f>[1]Source!H159</f>
        <v>100 м3 грунта</v>
      </c>
      <c r="D43" s="11">
        <f>[1]Source!I159</f>
        <v>61.687399999999997</v>
      </c>
      <c r="E43" s="9"/>
    </row>
    <row r="44" spans="1:5" ht="43.5" x14ac:dyDescent="0.25">
      <c r="A44" s="8" t="str">
        <f>[1]Source!E160</f>
        <v>19</v>
      </c>
      <c r="B44" s="9" t="str">
        <f>[1]Source!G160</f>
        <v>Разработка грунта с погрузкой на автомобили-самосвалы экскаваторами с ковшом вместимостью 0,65 м3 группа грунтов 1-3 (механизированная погрузка грунтов)</v>
      </c>
      <c r="C44" s="10" t="str">
        <f>[1]Source!H160</f>
        <v>100 м3 грунта</v>
      </c>
      <c r="D44" s="11">
        <f>[1]Source!I160</f>
        <v>37.012439999999998</v>
      </c>
      <c r="E44" s="9"/>
    </row>
    <row r="45" spans="1:5" x14ac:dyDescent="0.25">
      <c r="A45" s="8" t="str">
        <f>[1]Source!E161</f>
        <v>20</v>
      </c>
      <c r="B45" s="9" t="str">
        <f>[1]Source!G161</f>
        <v>Погрузка грунта вручную в автомобили-самосвалы с выгрузкой</v>
      </c>
      <c r="C45" s="10" t="str">
        <f>[1]Source!H161</f>
        <v>100 м3 грунта</v>
      </c>
      <c r="D45" s="11">
        <f>[1]Source!I161</f>
        <v>24.674959999999999</v>
      </c>
      <c r="E45" s="9"/>
    </row>
    <row r="46" spans="1:5" ht="29.25" x14ac:dyDescent="0.25">
      <c r="A46" s="8" t="str">
        <f>[1]Source!E162</f>
        <v>21</v>
      </c>
      <c r="B46" s="9" t="str">
        <f>[1]Source!G162</f>
        <v>Перевозка грунтов растительного слоя и торфов на расстояние до 150 км автосамосвалами грузоподъемностью до 10 т</v>
      </c>
      <c r="C46" s="10" t="str">
        <f>[1]Source!H162</f>
        <v>т</v>
      </c>
      <c r="D46" s="11">
        <f>[1]Source!I162</f>
        <v>11103.732</v>
      </c>
      <c r="E46" s="9"/>
    </row>
    <row r="47" spans="1:5" ht="29.25" x14ac:dyDescent="0.25">
      <c r="A47" s="8" t="str">
        <f>[1]Source!E163</f>
        <v>22</v>
      </c>
      <c r="B47" s="9" t="str">
        <f>[1]Source!G163</f>
        <v>Отходы грунта при проведении открытых земляных работ малоопасные (размещение)</v>
      </c>
      <c r="C47" s="10" t="str">
        <f>[1]Source!H163</f>
        <v>1 Т</v>
      </c>
      <c r="D47" s="11">
        <f>[1]Source!I163</f>
        <v>11103.732</v>
      </c>
      <c r="E47" s="9"/>
    </row>
    <row r="48" spans="1:5" ht="43.5" x14ac:dyDescent="0.25">
      <c r="A48" s="8" t="str">
        <f>[1]Source!E164</f>
        <v>23</v>
      </c>
      <c r="B48" s="9" t="str">
        <f>[1]Source!G164</f>
        <v>Планировка откосов экскаватором-планировщиком насыпей группа грунтов 1-3</v>
      </c>
      <c r="C48" s="10" t="str">
        <f>[1]Source!H164</f>
        <v>1000 м2 спланированной площади</v>
      </c>
      <c r="D48" s="11">
        <f>[1]Source!I164</f>
        <v>7.4016000000000002</v>
      </c>
      <c r="E48" s="9"/>
    </row>
    <row r="49" spans="1:5" ht="57.75" x14ac:dyDescent="0.25">
      <c r="A49" s="8" t="str">
        <f>[1]Source!E165</f>
        <v>24</v>
      </c>
      <c r="B49" s="9" t="str">
        <f>[1]Source!G165</f>
        <v>Укрепление внешней стороны обочин с засевом трав на ширину 0,5 м</v>
      </c>
      <c r="C49" s="10" t="str">
        <f>[1]Source!H165</f>
        <v>1000 м2 покрытия полосы и обочин</v>
      </c>
      <c r="D49" s="11">
        <f>[1]Source!I165</f>
        <v>7.4016000000000002</v>
      </c>
      <c r="E49" s="9"/>
    </row>
    <row r="50" spans="1:5" ht="29.25" x14ac:dyDescent="0.25">
      <c r="A50" s="8" t="str">
        <f>[1]Source!E166</f>
        <v>25</v>
      </c>
      <c r="B50" s="9" t="str">
        <f>[1]Source!G166</f>
        <v>Подготовка почвы для устройства партерного и обыкновенного газонов с внесением растительной земли слоем 15 см вручную</v>
      </c>
      <c r="C50" s="10" t="str">
        <f>[1]Source!H166</f>
        <v>100 м2</v>
      </c>
      <c r="D50" s="11">
        <f>[1]Source!I166</f>
        <v>74.016000000000005</v>
      </c>
      <c r="E50" s="9"/>
    </row>
    <row r="51" spans="1:5" x14ac:dyDescent="0.25">
      <c r="A51" s="8" t="str">
        <f>[1]Source!E167</f>
        <v>25,1</v>
      </c>
      <c r="B51" s="9" t="str">
        <f>[1]Source!G167</f>
        <v>Земля растительная</v>
      </c>
      <c r="C51" s="10" t="str">
        <f>[1]Source!H167</f>
        <v>м3</v>
      </c>
      <c r="D51" s="11">
        <f>[1]Source!I167</f>
        <v>1110.24</v>
      </c>
      <c r="E51" s="9"/>
    </row>
    <row r="52" spans="1:5" x14ac:dyDescent="0.25">
      <c r="A52" s="8" t="str">
        <f>[1]Source!E168</f>
        <v>26</v>
      </c>
      <c r="B52" s="9" t="str">
        <f>[1]Source!G168</f>
        <v>Посев газонов партерных, мавританских, и обыкновенных вручную</v>
      </c>
      <c r="C52" s="10" t="str">
        <f>[1]Source!H168</f>
        <v>100 м2</v>
      </c>
      <c r="D52" s="11">
        <f>[1]Source!I168</f>
        <v>74.016000000000005</v>
      </c>
      <c r="E52" s="9"/>
    </row>
    <row r="53" spans="1:5" x14ac:dyDescent="0.25">
      <c r="A53" s="8" t="str">
        <f>[1]Source!E169</f>
        <v>26,1</v>
      </c>
      <c r="B53" s="9" t="str">
        <f>[1]Source!G169</f>
        <v>Семена (смесь универсальная) газонных трав</v>
      </c>
      <c r="C53" s="10" t="str">
        <f>[1]Source!H169</f>
        <v>кг</v>
      </c>
      <c r="D53" s="11">
        <f>[1]Source!I169</f>
        <v>199.8432</v>
      </c>
      <c r="E53" s="9"/>
    </row>
    <row r="54" spans="1:5" x14ac:dyDescent="0.25">
      <c r="A54" s="8" t="str">
        <f>[1]Source!E170</f>
        <v>27</v>
      </c>
      <c r="B54" s="9" t="str">
        <f>[1]Source!G170</f>
        <v>Уход за газонами обыкновенными</v>
      </c>
      <c r="C54" s="10" t="str">
        <f>[1]Source!H170</f>
        <v>100 м2 газонов</v>
      </c>
      <c r="D54" s="11">
        <f>[1]Source!I170</f>
        <v>74.016000000000005</v>
      </c>
      <c r="E54" s="9"/>
    </row>
    <row r="55" spans="1:5" x14ac:dyDescent="0.25">
      <c r="A55" s="8" t="str">
        <f>[1]Source!E171</f>
        <v>27,1</v>
      </c>
      <c r="B55" s="9" t="str">
        <f>[1]Source!G171</f>
        <v>Удобрения комплексные минеральные для газонов</v>
      </c>
      <c r="C55" s="10" t="str">
        <f>[1]Source!H171</f>
        <v>кг</v>
      </c>
      <c r="D55" s="11">
        <f>[1]Source!I171</f>
        <v>2516.5439999999999</v>
      </c>
      <c r="E55" s="9"/>
    </row>
    <row r="56" spans="1:5" ht="16.5" x14ac:dyDescent="0.25">
      <c r="A56" s="17" t="str">
        <f>CONCATENATE("Подраздел: ", [1]Source!G203)</f>
        <v>Подраздел: Устройство дорожной одежды проездов из асфальтобетона</v>
      </c>
      <c r="B56" s="17"/>
      <c r="C56" s="17"/>
      <c r="D56" s="17"/>
      <c r="E56" s="17"/>
    </row>
    <row r="57" spans="1:5" x14ac:dyDescent="0.25">
      <c r="A57" s="8" t="str">
        <f>[1]Source!E207</f>
        <v>28</v>
      </c>
      <c r="B57" s="9" t="str">
        <f>[1]Source!G207</f>
        <v>Укладка геосетки в асфальтобетонное дорожное покрытие</v>
      </c>
      <c r="C57" s="10" t="str">
        <f>[1]Source!H207</f>
        <v>1000 м2</v>
      </c>
      <c r="D57" s="11">
        <f>[1]Source!I207</f>
        <v>17.64</v>
      </c>
      <c r="E57" s="9"/>
    </row>
    <row r="58" spans="1:5" ht="29.25" x14ac:dyDescent="0.25">
      <c r="A58" s="8" t="str">
        <f>[1]Source!E208</f>
        <v>28,1</v>
      </c>
      <c r="B58" s="9" t="str">
        <f>[1]Source!G208</f>
        <v>Геосетка полиэфирная на основе нетканого термоупрочненного геотекстиля, пропитанная битумной массой, размеры ячейки 50х50 мм</v>
      </c>
      <c r="C58" s="10" t="str">
        <f>[1]Source!H208</f>
        <v>м2</v>
      </c>
      <c r="D58" s="11">
        <f>[1]Source!I208</f>
        <v>19404</v>
      </c>
      <c r="E58" s="9"/>
    </row>
    <row r="59" spans="1:5" ht="43.5" x14ac:dyDescent="0.25">
      <c r="A59" s="8" t="str">
        <f>[1]Source!E209</f>
        <v>29</v>
      </c>
      <c r="B59" s="9" t="str">
        <f>[1]Source!G209</f>
        <v>Устройство основания из щебня фракции 40-70 мм при укатке каменных материалов с пределом прочности на сжатие до 68,6 мПа (700 кгс/см2) двухслойных толщиной верхнего слоя 15 см</v>
      </c>
      <c r="C59" s="10" t="str">
        <f>[1]Source!H209</f>
        <v>1000 м2 основания</v>
      </c>
      <c r="D59" s="11">
        <f>[1]Source!I209</f>
        <v>17.64</v>
      </c>
      <c r="E59" s="9"/>
    </row>
    <row r="60" spans="1:5" ht="29.25" x14ac:dyDescent="0.25">
      <c r="A60" s="8" t="str">
        <f>[1]Source!E210</f>
        <v>29,1</v>
      </c>
      <c r="B60" s="9" t="str">
        <f>[1]Source!G210</f>
        <v>Щебень из естественного камня для строительных работ, марка 600-400, фракция 40-70 мм</v>
      </c>
      <c r="C60" s="10" t="str">
        <f>[1]Source!H210</f>
        <v>м3</v>
      </c>
      <c r="D60" s="11">
        <f>[1]Source!I210</f>
        <v>3333.96</v>
      </c>
      <c r="E60" s="9"/>
    </row>
    <row r="61" spans="1:5" ht="29.25" x14ac:dyDescent="0.25">
      <c r="A61" s="8" t="str">
        <f>[1]Source!E211</f>
        <v>29,2</v>
      </c>
      <c r="B61" s="9" t="str">
        <f>[1]Source!G211</f>
        <v>Щебень из естественного камня для строительных работ, марка 600-400, фракция 10-20 мм</v>
      </c>
      <c r="C61" s="10" t="str">
        <f>[1]Source!H211</f>
        <v>м3</v>
      </c>
      <c r="D61" s="11">
        <f>[1]Source!I211</f>
        <v>264.60000000000002</v>
      </c>
      <c r="E61" s="9"/>
    </row>
    <row r="62" spans="1:5" ht="43.5" x14ac:dyDescent="0.25">
      <c r="A62" s="8" t="str">
        <f>[1]Source!E212</f>
        <v>30</v>
      </c>
      <c r="B62" s="9" t="str">
        <f>[1]Source!G212</f>
        <v>Устройство основания из щебня фракции 40-70 мм при укатке каменных материалов с пределом прочности на сжатие до 68,6 мПа (700 кгс/см2) двухслойных толщиной нижнего слоя 15 см</v>
      </c>
      <c r="C62" s="10" t="str">
        <f>[1]Source!H212</f>
        <v>1000 м2 основания</v>
      </c>
      <c r="D62" s="11">
        <f>[1]Source!I212</f>
        <v>17.64</v>
      </c>
      <c r="E62" s="9"/>
    </row>
    <row r="63" spans="1:5" ht="29.25" x14ac:dyDescent="0.25">
      <c r="A63" s="8" t="str">
        <f>[1]Source!E213</f>
        <v>30,1</v>
      </c>
      <c r="B63" s="9" t="str">
        <f>[1]Source!G213</f>
        <v>Щебень из естественного камня для строительных работ, марка 600-400, фракция 40-70 мм</v>
      </c>
      <c r="C63" s="10" t="str">
        <f>[1]Source!H213</f>
        <v>м3</v>
      </c>
      <c r="D63" s="11">
        <f>[1]Source!I213</f>
        <v>3333.96</v>
      </c>
      <c r="E63" s="9"/>
    </row>
    <row r="64" spans="1:5" ht="29.25" x14ac:dyDescent="0.25">
      <c r="A64" s="8" t="str">
        <f>[1]Source!E214</f>
        <v>31</v>
      </c>
      <c r="B64" s="9" t="str">
        <f>[1]Source!G214</f>
        <v>Дополнительный розлив битумной эмульсии при устройстве покрытия из горячей асфальтобетонной смеси</v>
      </c>
      <c r="C64" s="10" t="str">
        <f>[1]Source!H214</f>
        <v>100 м2</v>
      </c>
      <c r="D64" s="11">
        <f>[1]Source!I214</f>
        <v>176.4</v>
      </c>
      <c r="E64" s="9"/>
    </row>
    <row r="65" spans="1:5" ht="29.25" x14ac:dyDescent="0.25">
      <c r="A65" s="8" t="str">
        <f>[1]Source!E215</f>
        <v>32</v>
      </c>
      <c r="B65" s="9" t="str">
        <f>[1]Source!G215</f>
        <v>Устройство покрытий из горячих асфальтобетонных смесей толщиной 4 см комплектом машин</v>
      </c>
      <c r="C65" s="10" t="str">
        <f>[1]Source!H215</f>
        <v>100 м2 покрытия</v>
      </c>
      <c r="D65" s="11">
        <f>[1]Source!I215</f>
        <v>132.30000000000001</v>
      </c>
      <c r="E65" s="9"/>
    </row>
    <row r="66" spans="1:5" ht="29.25" x14ac:dyDescent="0.25">
      <c r="A66" s="8" t="str">
        <f>[1]Source!E216</f>
        <v>32,1</v>
      </c>
      <c r="B66" s="9" t="str">
        <f>[1]Source!G216</f>
        <v>Смеси асфальтобетонные дорожные горячие пористые, крупнозернистые</v>
      </c>
      <c r="C66" s="10" t="str">
        <f>[1]Source!H216</f>
        <v>т</v>
      </c>
      <c r="D66" s="11">
        <f>[1]Source!I216</f>
        <v>1223.7750000000001</v>
      </c>
      <c r="E66" s="9"/>
    </row>
    <row r="67" spans="1:5" ht="29.25" x14ac:dyDescent="0.25">
      <c r="A67" s="8" t="str">
        <f>[1]Source!E217</f>
        <v>33</v>
      </c>
      <c r="B67" s="9" t="str">
        <f>[1]Source!G217</f>
        <v>Добавляется на каждый 1 см изменения толщины слоя сверх 4 см к позиции 3.27-42-1</v>
      </c>
      <c r="C67" s="10" t="str">
        <f>[1]Source!H217</f>
        <v>100 м2 покрытия</v>
      </c>
      <c r="D67" s="11">
        <f>[1]Source!I217</f>
        <v>132.30000000000001</v>
      </c>
      <c r="E67" s="9"/>
    </row>
    <row r="68" spans="1:5" ht="29.25" x14ac:dyDescent="0.25">
      <c r="A68" s="8" t="str">
        <f>[1]Source!E218</f>
        <v>33,1</v>
      </c>
      <c r="B68" s="9" t="str">
        <f>[1]Source!G218</f>
        <v>Смеси асфальтобетонные дорожные горячие пористые, крупнозернистые</v>
      </c>
      <c r="C68" s="10" t="str">
        <f>[1]Source!H218</f>
        <v>т</v>
      </c>
      <c r="D68" s="11">
        <f>[1]Source!I218</f>
        <v>306.93599999999998</v>
      </c>
      <c r="E68" s="9"/>
    </row>
    <row r="69" spans="1:5" ht="29.25" x14ac:dyDescent="0.25">
      <c r="A69" s="8" t="str">
        <f>[1]Source!E219</f>
        <v>34</v>
      </c>
      <c r="B69" s="9" t="str">
        <f>[1]Source!G219</f>
        <v>Устройство покрытий из горячих асфальтобетонных смесей толщиной 4 см комплектом машин</v>
      </c>
      <c r="C69" s="10" t="str">
        <f>[1]Source!H219</f>
        <v>100 м2 покрытия</v>
      </c>
      <c r="D69" s="11">
        <f>[1]Source!I219</f>
        <v>132.30000000000001</v>
      </c>
      <c r="E69" s="9"/>
    </row>
    <row r="70" spans="1:5" ht="29.25" x14ac:dyDescent="0.25">
      <c r="A70" s="8" t="str">
        <f>[1]Source!E220</f>
        <v>34,1</v>
      </c>
      <c r="B70" s="9" t="str">
        <f>[1]Source!G220</f>
        <v>Смеси асфальтобетонные дорожные горячие мелкозернистые, марка I, тип Б</v>
      </c>
      <c r="C70" s="10" t="str">
        <f>[1]Source!H220</f>
        <v>т</v>
      </c>
      <c r="D70" s="11">
        <f>[1]Source!I220</f>
        <v>1278.018</v>
      </c>
      <c r="E70" s="9"/>
    </row>
    <row r="71" spans="1:5" ht="29.25" x14ac:dyDescent="0.25">
      <c r="A71" s="8" t="str">
        <f>[1]Source!E221</f>
        <v>35</v>
      </c>
      <c r="B71" s="9" t="str">
        <f>[1]Source!G221</f>
        <v>Добавляется на каждый 1 см изменения толщины слоя сверх 4 см к позиции 3.27-42-1</v>
      </c>
      <c r="C71" s="10" t="str">
        <f>[1]Source!H221</f>
        <v>100 м2 покрытия</v>
      </c>
      <c r="D71" s="11">
        <f>[1]Source!I221</f>
        <v>132.30000000000001</v>
      </c>
      <c r="E71" s="9"/>
    </row>
    <row r="72" spans="1:5" ht="29.25" x14ac:dyDescent="0.25">
      <c r="A72" s="8" t="str">
        <f>[1]Source!E222</f>
        <v>35,1</v>
      </c>
      <c r="B72" s="9" t="str">
        <f>[1]Source!G222</f>
        <v>Смеси асфальтобетонные дорожные горячие мелкозернистые, марка I, тип Б</v>
      </c>
      <c r="C72" s="10" t="str">
        <f>[1]Source!H222</f>
        <v>т</v>
      </c>
      <c r="D72" s="11">
        <f>[1]Source!I222</f>
        <v>320.166</v>
      </c>
      <c r="E72" s="9"/>
    </row>
    <row r="73" spans="1:5" ht="16.5" x14ac:dyDescent="0.25">
      <c r="A73" s="17" t="str">
        <f>CONCATENATE("Раздел: ", [1]Source!G284)</f>
        <v>Раздел: Водопропускные трубы</v>
      </c>
      <c r="B73" s="17"/>
      <c r="C73" s="17"/>
      <c r="D73" s="17"/>
      <c r="E73" s="17"/>
    </row>
    <row r="74" spans="1:5" ht="16.5" x14ac:dyDescent="0.25">
      <c r="A74" s="17" t="str">
        <f>CONCATENATE("Подраздел: ", [1]Source!G288)</f>
        <v>Подраздел: Устройство оголовков</v>
      </c>
      <c r="B74" s="17"/>
      <c r="C74" s="17"/>
      <c r="D74" s="17"/>
      <c r="E74" s="17"/>
    </row>
    <row r="75" spans="1:5" ht="29.25" x14ac:dyDescent="0.25">
      <c r="A75" s="8" t="str">
        <f>[1]Source!E292</f>
        <v>36</v>
      </c>
      <c r="B75" s="9" t="str">
        <f>[1]Source!G292</f>
        <v>Разработка грунта с погрузкой на автомобили-самосвалы экскаваторами с ковшом вместимостью 0,65 м3 группа грунтов 1-3</v>
      </c>
      <c r="C75" s="10" t="str">
        <f>[1]Source!H292</f>
        <v>100 м3 грунта</v>
      </c>
      <c r="D75" s="11">
        <f>[1]Source!I292</f>
        <v>0.3276</v>
      </c>
      <c r="E75" s="9"/>
    </row>
    <row r="76" spans="1:5" ht="29.25" x14ac:dyDescent="0.25">
      <c r="A76" s="8" t="str">
        <f>[1]Source!E293</f>
        <v>37</v>
      </c>
      <c r="B76" s="9" t="str">
        <f>[1]Source!G293</f>
        <v>Разработка грунта вручную в траншеях глубиной до 2 м без креплений с откосами группа грунтов 1-3</v>
      </c>
      <c r="C76" s="10" t="str">
        <f>[1]Source!H293</f>
        <v>100 м3 грунта</v>
      </c>
      <c r="D76" s="11">
        <f>[1]Source!I293</f>
        <v>3.6400000000000002E-2</v>
      </c>
      <c r="E76" s="9"/>
    </row>
    <row r="77" spans="1:5" x14ac:dyDescent="0.25">
      <c r="A77" s="8" t="str">
        <f>[1]Source!E294</f>
        <v>38</v>
      </c>
      <c r="B77" s="9" t="str">
        <f>[1]Source!G294</f>
        <v>Погрузка грунта вручную в автомобили-самосвалы с выгрузкой</v>
      </c>
      <c r="C77" s="10" t="str">
        <f>[1]Source!H294</f>
        <v>100 м3 грунта</v>
      </c>
      <c r="D77" s="11">
        <f>[1]Source!I294</f>
        <v>3.6400000000000002E-2</v>
      </c>
      <c r="E77" s="9"/>
    </row>
    <row r="78" spans="1:5" ht="29.25" x14ac:dyDescent="0.25">
      <c r="A78" s="8" t="str">
        <f>[1]Source!E295</f>
        <v>39</v>
      </c>
      <c r="B78" s="9" t="str">
        <f>[1]Source!G295</f>
        <v>Перевозка грунтов растительного слоя и торфов на расстояние до 150 км автосамосвалами грузоподъемностью до 10 т</v>
      </c>
      <c r="C78" s="10" t="str">
        <f>[1]Source!H295</f>
        <v>т</v>
      </c>
      <c r="D78" s="11">
        <f>[1]Source!I295</f>
        <v>58.968000000000004</v>
      </c>
      <c r="E78" s="9"/>
    </row>
    <row r="79" spans="1:5" ht="29.25" x14ac:dyDescent="0.25">
      <c r="A79" s="8" t="str">
        <f>[1]Source!E296</f>
        <v>40</v>
      </c>
      <c r="B79" s="9" t="str">
        <f>[1]Source!G296</f>
        <v>Отходы грунта при проведении открытых земляных работ малоопасные (размещение)</v>
      </c>
      <c r="C79" s="10" t="str">
        <f>[1]Source!H296</f>
        <v>1 Т</v>
      </c>
      <c r="D79" s="11">
        <f>[1]Source!I296</f>
        <v>58.968000000000004</v>
      </c>
      <c r="E79" s="9"/>
    </row>
    <row r="80" spans="1:5" ht="29.25" x14ac:dyDescent="0.25">
      <c r="A80" s="8" t="str">
        <f>[1]Source!E297</f>
        <v>41</v>
      </c>
      <c r="B80" s="9" t="str">
        <f>[1]Source!G297</f>
        <v>Устройство щебеночных подушек под фундаменты</v>
      </c>
      <c r="C80" s="10" t="str">
        <f>[1]Source!H297</f>
        <v>100 м3 подушки</v>
      </c>
      <c r="D80" s="11">
        <f>[1]Source!I297</f>
        <v>0.28575</v>
      </c>
      <c r="E80" s="9"/>
    </row>
    <row r="81" spans="1:5" ht="29.25" x14ac:dyDescent="0.25">
      <c r="A81" s="8" t="str">
        <f>[1]Source!E298</f>
        <v>41,1</v>
      </c>
      <c r="B81" s="9" t="str">
        <f>[1]Source!G298</f>
        <v>Щебень из естественного камня для строительных работ, марка 600-400, фракция 20-40 мм</v>
      </c>
      <c r="C81" s="10" t="str">
        <f>[1]Source!H298</f>
        <v>м3</v>
      </c>
      <c r="D81" s="11">
        <f>[1]Source!I298</f>
        <v>18.7425</v>
      </c>
      <c r="E81" s="9"/>
    </row>
    <row r="82" spans="1:5" ht="29.25" x14ac:dyDescent="0.25">
      <c r="A82" s="8" t="str">
        <f>[1]Source!E299</f>
        <v>41,2</v>
      </c>
      <c r="B82" s="9" t="str">
        <f>[1]Source!G299</f>
        <v>Щебень из естественного камня для строительных работ, марка 600-400, фракция 40-70 мм</v>
      </c>
      <c r="C82" s="10" t="str">
        <f>[1]Source!H299</f>
        <v>м3</v>
      </c>
      <c r="D82" s="11">
        <f>[1]Source!I299</f>
        <v>17.262499999999999</v>
      </c>
      <c r="E82" s="9"/>
    </row>
    <row r="83" spans="1:5" ht="29.25" x14ac:dyDescent="0.25">
      <c r="A83" s="8" t="str">
        <f>[1]Source!E300</f>
        <v>42</v>
      </c>
      <c r="B83" s="9" t="str">
        <f>[1]Source!G300</f>
        <v>Устройство подушек под фундаменты, песчаных, из гравия, дресвы или их смеси с песком</v>
      </c>
      <c r="C83" s="10" t="str">
        <f>[1]Source!H300</f>
        <v>100 м3 подушки</v>
      </c>
      <c r="D83" s="11">
        <f>[1]Source!I300</f>
        <v>5.2499999999999998E-2</v>
      </c>
      <c r="E83" s="9"/>
    </row>
    <row r="84" spans="1:5" x14ac:dyDescent="0.25">
      <c r="A84" s="8" t="str">
        <f>[1]Source!E301</f>
        <v>42,1</v>
      </c>
      <c r="B84" s="9" t="str">
        <f>[1]Source!G301</f>
        <v>Песок для строительных работ, рядовой</v>
      </c>
      <c r="C84" s="10" t="str">
        <f>[1]Source!H301</f>
        <v>м3</v>
      </c>
      <c r="D84" s="11">
        <f>[1]Source!I301</f>
        <v>-5.7750000000000004</v>
      </c>
      <c r="E84" s="9"/>
    </row>
    <row r="85" spans="1:5" ht="29.25" x14ac:dyDescent="0.25">
      <c r="A85" s="8" t="str">
        <f>[1]Source!E302</f>
        <v>42,2</v>
      </c>
      <c r="B85" s="9" t="str">
        <f>[1]Source!G302</f>
        <v>Смесь песчано-гравийная обогащенная с содержанием гравия более 50 %</v>
      </c>
      <c r="C85" s="10" t="str">
        <f>[1]Source!H302</f>
        <v>м3</v>
      </c>
      <c r="D85" s="11">
        <f>[1]Source!I302</f>
        <v>6.5625</v>
      </c>
      <c r="E85" s="9"/>
    </row>
    <row r="86" spans="1:5" ht="43.5" x14ac:dyDescent="0.25">
      <c r="A86" s="8" t="str">
        <f>[1]Source!E303</f>
        <v>43</v>
      </c>
      <c r="B86" s="9" t="str">
        <f>[1]Source!G303</f>
        <v>Устройство монолитных фундаментов</v>
      </c>
      <c r="C86" s="10" t="str">
        <f>[1]Source!H303</f>
        <v>100 М3 БЕТОНА В ДЕЛЕ</v>
      </c>
      <c r="D86" s="11">
        <f>[1]Source!I303</f>
        <v>3.5000000000000003E-2</v>
      </c>
      <c r="E86" s="9"/>
    </row>
    <row r="87" spans="1:5" ht="29.25" x14ac:dyDescent="0.25">
      <c r="A87" s="8" t="str">
        <f>[1]Source!E304</f>
        <v>43,1</v>
      </c>
      <c r="B87" s="9" t="str">
        <f>[1]Source!G304</f>
        <v>Смеси бетонные, БСГ, тяжелого бетона на гранитном щебне фракция 5-20, класс прочности В30 (М400); П4, F300, W8</v>
      </c>
      <c r="C87" s="10" t="str">
        <f>[1]Source!H304</f>
        <v>м3</v>
      </c>
      <c r="D87" s="11">
        <f>[1]Source!I304</f>
        <v>3.57</v>
      </c>
      <c r="E87" s="9"/>
    </row>
    <row r="88" spans="1:5" ht="29.25" x14ac:dyDescent="0.25">
      <c r="A88" s="8" t="str">
        <f>[1]Source!E305</f>
        <v>43,2</v>
      </c>
      <c r="B88" s="9" t="str">
        <f>[1]Source!G305</f>
        <v>Каркасы и сетки арматурные плоские, собранные и сваренные (связанные) в арматурные изделия, класс А-III, диаметр 12 мм</v>
      </c>
      <c r="C88" s="10" t="str">
        <f>[1]Source!H305</f>
        <v>т</v>
      </c>
      <c r="D88" s="11">
        <f>[1]Source!I305</f>
        <v>0.14649999999999999</v>
      </c>
      <c r="E88" s="9"/>
    </row>
    <row r="89" spans="1:5" ht="29.25" x14ac:dyDescent="0.25">
      <c r="A89" s="8" t="str">
        <f>[1]Source!E306</f>
        <v>44</v>
      </c>
      <c r="B89" s="9" t="str">
        <f>[1]Source!G306</f>
        <v>Сооружение оголовков круглых труб одноочковых отверстием 1-2 м</v>
      </c>
      <c r="C89" s="10" t="str">
        <f>[1]Source!H306</f>
        <v>1 м3 сборных конструкций</v>
      </c>
      <c r="D89" s="11">
        <f>[1]Source!I306</f>
        <v>4.05</v>
      </c>
      <c r="E89" s="9"/>
    </row>
    <row r="90" spans="1:5" ht="29.25" x14ac:dyDescent="0.25">
      <c r="A90" s="8" t="str">
        <f>[1]Source!E307</f>
        <v>44,1</v>
      </c>
      <c r="B90" s="9" t="str">
        <f>[1]Source!G307</f>
        <v>Смеси бетонные, БСГ, тяжелого бетона на гранитном щебне фракция 5-20, класс прочности В30 (М400); П4, F300, W8</v>
      </c>
      <c r="C90" s="10" t="str">
        <f>[1]Source!H307</f>
        <v>м3</v>
      </c>
      <c r="D90" s="11">
        <f>[1]Source!I307</f>
        <v>4.1310000000000002</v>
      </c>
      <c r="E90" s="9"/>
    </row>
    <row r="91" spans="1:5" ht="29.25" x14ac:dyDescent="0.25">
      <c r="A91" s="8" t="str">
        <f>[1]Source!E308</f>
        <v>44,2</v>
      </c>
      <c r="B91" s="9" t="str">
        <f>[1]Source!G308</f>
        <v>Каркасы и сетки арматурные плоские, собранные и сваренные (связанные) в арматурные изделия, класс А-III, диаметр 12 мм</v>
      </c>
      <c r="C91" s="10" t="str">
        <f>[1]Source!H308</f>
        <v>т</v>
      </c>
      <c r="D91" s="11">
        <f>[1]Source!I308</f>
        <v>5.9499000000000003E-2</v>
      </c>
      <c r="E91" s="9"/>
    </row>
    <row r="92" spans="1:5" ht="43.5" x14ac:dyDescent="0.25">
      <c r="A92" s="8" t="str">
        <f>[1]Source!E309</f>
        <v>45</v>
      </c>
      <c r="B92" s="9" t="str">
        <f>[1]Source!G309</f>
        <v>Устройство гидроизоляции обмазочной битумной мастикой двухслойной</v>
      </c>
      <c r="C92" s="10" t="str">
        <f>[1]Source!H309</f>
        <v>100 м2 изолируемой поверхности</v>
      </c>
      <c r="D92" s="11">
        <f>[1]Source!I309</f>
        <v>0.27</v>
      </c>
      <c r="E92" s="9"/>
    </row>
    <row r="93" spans="1:5" ht="16.5" x14ac:dyDescent="0.25">
      <c r="A93" s="17" t="str">
        <f>CONCATENATE("Подраздел: ", [1]Source!G341)</f>
        <v>Подраздел: Устройство тела трубы</v>
      </c>
      <c r="B93" s="17"/>
      <c r="C93" s="17"/>
      <c r="D93" s="17"/>
      <c r="E93" s="17"/>
    </row>
    <row r="94" spans="1:5" ht="29.25" x14ac:dyDescent="0.25">
      <c r="A94" s="8" t="str">
        <f>[1]Source!E345</f>
        <v>46</v>
      </c>
      <c r="B94" s="9" t="str">
        <f>[1]Source!G345</f>
        <v>Разработка грунта с погрузкой на автомобили-самосвалы экскаваторами с ковшом вместимостью 0,65 м3 группа грунтов 1-3</v>
      </c>
      <c r="C94" s="10" t="str">
        <f>[1]Source!H345</f>
        <v>100 м3 грунта</v>
      </c>
      <c r="D94" s="11">
        <f>[1]Source!I345</f>
        <v>0.31927499999999998</v>
      </c>
      <c r="E94" s="9"/>
    </row>
    <row r="95" spans="1:5" ht="29.25" x14ac:dyDescent="0.25">
      <c r="A95" s="8" t="str">
        <f>[1]Source!E346</f>
        <v>47</v>
      </c>
      <c r="B95" s="9" t="str">
        <f>[1]Source!G346</f>
        <v>Разработка грунта с погрузкой на автомобили-самосвалы экскаваторами с ковшом вместимостью 1,8 м3 группа грунтов 1-3</v>
      </c>
      <c r="C95" s="10" t="str">
        <f>[1]Source!H346</f>
        <v>100 м3 грунта</v>
      </c>
      <c r="D95" s="11">
        <f>[1]Source!I346</f>
        <v>0.35475000000000001</v>
      </c>
      <c r="E95" s="9"/>
    </row>
    <row r="96" spans="1:5" x14ac:dyDescent="0.25">
      <c r="A96" s="8" t="str">
        <f>[1]Source!E347</f>
        <v>48</v>
      </c>
      <c r="B96" s="9" t="str">
        <f>[1]Source!G347</f>
        <v>Погрузка грунта вручную в автомобили-самосвалы с выгрузкой</v>
      </c>
      <c r="C96" s="10" t="str">
        <f>[1]Source!H347</f>
        <v>100 м3 грунта</v>
      </c>
      <c r="D96" s="11">
        <f>[1]Source!I347</f>
        <v>0.35475000000000001</v>
      </c>
      <c r="E96" s="9"/>
    </row>
    <row r="97" spans="1:5" ht="29.25" x14ac:dyDescent="0.25">
      <c r="A97" s="8" t="str">
        <f>[1]Source!E348</f>
        <v>49</v>
      </c>
      <c r="B97" s="9" t="str">
        <f>[1]Source!G348</f>
        <v>Перевозка грунтов растительного слоя и торфов на расстояние до 150 км автосамосвалами грузоподъемностью до 10 т</v>
      </c>
      <c r="C97" s="10" t="str">
        <f>[1]Source!H348</f>
        <v>т</v>
      </c>
      <c r="D97" s="11">
        <f>[1]Source!I348</f>
        <v>63.854999999999997</v>
      </c>
      <c r="E97" s="9"/>
    </row>
    <row r="98" spans="1:5" ht="29.25" x14ac:dyDescent="0.25">
      <c r="A98" s="8" t="str">
        <f>[1]Source!E349</f>
        <v>50</v>
      </c>
      <c r="B98" s="9" t="str">
        <f>[1]Source!G349</f>
        <v>Отходы грунта при проведении открытых земляных работ малоопасные (размещение)</v>
      </c>
      <c r="C98" s="10" t="str">
        <f>[1]Source!H349</f>
        <v>1 Т</v>
      </c>
      <c r="D98" s="11">
        <f>[1]Source!I349</f>
        <v>63.854999999999997</v>
      </c>
      <c r="E98" s="9"/>
    </row>
    <row r="99" spans="1:5" ht="29.25" x14ac:dyDescent="0.25">
      <c r="A99" s="8" t="str">
        <f>[1]Source!E350</f>
        <v>51</v>
      </c>
      <c r="B99" s="9" t="str">
        <f>[1]Source!G350</f>
        <v>Устройство щебеночных подушек под фундаменты</v>
      </c>
      <c r="C99" s="10" t="str">
        <f>[1]Source!H350</f>
        <v>100 м3 подушки</v>
      </c>
      <c r="D99" s="11">
        <f>[1]Source!I350</f>
        <v>0.26274999999999998</v>
      </c>
      <c r="E99" s="9"/>
    </row>
    <row r="100" spans="1:5" ht="29.25" x14ac:dyDescent="0.25">
      <c r="A100" s="8" t="str">
        <f>[1]Source!E351</f>
        <v>51,1</v>
      </c>
      <c r="B100" s="9" t="str">
        <f>[1]Source!G351</f>
        <v>Щебень из естественного камня для строительных работ, марка 600-400, фракция 40-70 мм</v>
      </c>
      <c r="C100" s="10" t="str">
        <f>[1]Source!H351</f>
        <v>м3</v>
      </c>
      <c r="D100" s="11">
        <f>[1]Source!I351</f>
        <v>36.52225</v>
      </c>
      <c r="E100" s="9"/>
    </row>
    <row r="101" spans="1:5" ht="29.25" x14ac:dyDescent="0.25">
      <c r="A101" s="8" t="str">
        <f>[1]Source!E352</f>
        <v>52</v>
      </c>
      <c r="B101" s="9" t="str">
        <f>[1]Source!G352</f>
        <v>Устройство подушек под фундаменты, песчаных, из гравия, дресвы или их смеси с песком</v>
      </c>
      <c r="C101" s="10" t="str">
        <f>[1]Source!H352</f>
        <v>100 м3 подушки</v>
      </c>
      <c r="D101" s="11">
        <f>[1]Source!I352</f>
        <v>9.1999999999999998E-2</v>
      </c>
      <c r="E101" s="9"/>
    </row>
    <row r="102" spans="1:5" x14ac:dyDescent="0.25">
      <c r="A102" s="8" t="str">
        <f>[1]Source!E353</f>
        <v>52,1</v>
      </c>
      <c r="B102" s="9" t="str">
        <f>[1]Source!G353</f>
        <v>Песок для строительных работ, рядовой</v>
      </c>
      <c r="C102" s="10" t="str">
        <f>[1]Source!H353</f>
        <v>м3</v>
      </c>
      <c r="D102" s="11">
        <f>[1]Source!I353</f>
        <v>-10.119999999999999</v>
      </c>
      <c r="E102" s="9"/>
    </row>
    <row r="103" spans="1:5" ht="29.25" x14ac:dyDescent="0.25">
      <c r="A103" s="8" t="str">
        <f>[1]Source!E354</f>
        <v>52,2</v>
      </c>
      <c r="B103" s="9" t="str">
        <f>[1]Source!G354</f>
        <v>Смесь песчано-гравийная обогащенная с содержанием гравия более 50 %</v>
      </c>
      <c r="C103" s="10" t="str">
        <f>[1]Source!H354</f>
        <v>м3</v>
      </c>
      <c r="D103" s="11">
        <f>[1]Source!I354</f>
        <v>11.5</v>
      </c>
      <c r="E103" s="9"/>
    </row>
    <row r="104" spans="1:5" ht="43.5" x14ac:dyDescent="0.25">
      <c r="A104" s="8" t="str">
        <f>[1]Source!E355</f>
        <v>53</v>
      </c>
      <c r="B104" s="9" t="str">
        <f>[1]Source!G355</f>
        <v>Укладка звеньев одноочковых труб отверстием труб, 1 м высота насыпи (на железных дорогах/на автомобильных дорогах) до 3/4 м</v>
      </c>
      <c r="C104" s="10" t="str">
        <f>[1]Source!H355</f>
        <v>1 м3 железобетона звеньев</v>
      </c>
      <c r="D104" s="11">
        <f>[1]Source!I355</f>
        <v>2.8</v>
      </c>
      <c r="E104" s="9"/>
    </row>
    <row r="105" spans="1:5" x14ac:dyDescent="0.25">
      <c r="A105" s="8" t="str">
        <f>[1]Source!E356</f>
        <v>53,1</v>
      </c>
      <c r="B105" s="9" t="str">
        <f>[1]Source!G356</f>
        <v>Трубы железобетонные безнапорные раструбные, марка ТБР 50.25-3</v>
      </c>
      <c r="C105" s="10" t="str">
        <f>[1]Source!H356</f>
        <v>м3</v>
      </c>
      <c r="D105" s="11">
        <f>[1]Source!I356</f>
        <v>2.8</v>
      </c>
      <c r="E105" s="9"/>
    </row>
    <row r="106" spans="1:5" ht="43.5" x14ac:dyDescent="0.25">
      <c r="A106" s="8" t="str">
        <f>[1]Source!E357</f>
        <v>54</v>
      </c>
      <c r="B106" s="9" t="str">
        <f>[1]Source!G357</f>
        <v>Устройство гидроизоляции оклеечной (2 слоя)</v>
      </c>
      <c r="C106" s="10" t="str">
        <f>[1]Source!H357</f>
        <v>100 м2 изолируемой поверхности</v>
      </c>
      <c r="D106" s="11">
        <f>[1]Source!I357</f>
        <v>0.50700000000000001</v>
      </c>
      <c r="E106" s="9"/>
    </row>
    <row r="107" spans="1:5" ht="43.5" x14ac:dyDescent="0.25">
      <c r="A107" s="8" t="str">
        <f>[1]Source!E358</f>
        <v>55</v>
      </c>
      <c r="B107" s="9" t="str">
        <f>[1]Source!G358</f>
        <v>Устройство гидроизоляции обмазочной битумной мастикой двухслойной</v>
      </c>
      <c r="C107" s="10" t="str">
        <f>[1]Source!H358</f>
        <v>100 м2 изолируемой поверхности</v>
      </c>
      <c r="D107" s="11">
        <f>[1]Source!I358</f>
        <v>0.50700000000000001</v>
      </c>
      <c r="E107" s="9"/>
    </row>
    <row r="108" spans="1:5" ht="57.75" x14ac:dyDescent="0.25">
      <c r="A108" s="8" t="str">
        <f>[1]Source!E359</f>
        <v>56</v>
      </c>
      <c r="B108" s="9" t="str">
        <f>[1]Source!G359</f>
        <v>Устройство подстилающих и выравнивающих слоев оснований из щебня</v>
      </c>
      <c r="C108" s="10" t="str">
        <f>[1]Source!H359</f>
        <v>100 м3 материала основания (в плотном теле)</v>
      </c>
      <c r="D108" s="11">
        <f>[1]Source!I359</f>
        <v>6.0499999999999998E-2</v>
      </c>
      <c r="E108" s="9"/>
    </row>
    <row r="109" spans="1:5" ht="29.25" x14ac:dyDescent="0.25">
      <c r="A109" s="8" t="str">
        <f>[1]Source!E360</f>
        <v>56,1</v>
      </c>
      <c r="B109" s="9" t="str">
        <f>[1]Source!G360</f>
        <v>Щебень из естественного камня для строительных работ, марка 600-400, фракция 40-70 мм</v>
      </c>
      <c r="C109" s="10" t="str">
        <f>[1]Source!H360</f>
        <v>м3</v>
      </c>
      <c r="D109" s="11">
        <f>[1]Source!I360</f>
        <v>7.6230000000000002</v>
      </c>
      <c r="E109" s="9"/>
    </row>
    <row r="110" spans="1:5" ht="16.5" x14ac:dyDescent="0.25">
      <c r="A110" s="17" t="str">
        <f>CONCATENATE("Раздел: ", [1]Source!G422)</f>
        <v>Раздел: Укладка плитки (замена покрытия)</v>
      </c>
      <c r="B110" s="17"/>
      <c r="C110" s="17"/>
      <c r="D110" s="17"/>
      <c r="E110" s="17"/>
    </row>
    <row r="111" spans="1:5" ht="29.25" x14ac:dyDescent="0.25">
      <c r="A111" s="8" t="str">
        <f>[1]Source!E426</f>
        <v>57</v>
      </c>
      <c r="B111" s="9" t="str">
        <f>[1]Source!G426</f>
        <v>Ремонт покрытия из тротуарной плитки, прямоугольной (Замена покрытия)</v>
      </c>
      <c r="C111" s="10" t="str">
        <f>[1]Source!H426</f>
        <v>1 м2</v>
      </c>
      <c r="D111" s="11">
        <f>[1]Source!I426</f>
        <v>500</v>
      </c>
      <c r="E111" s="9"/>
    </row>
    <row r="112" spans="1:5" x14ac:dyDescent="0.25">
      <c r="A112" s="8" t="str">
        <f>[1]Source!E427</f>
        <v>57,1</v>
      </c>
      <c r="B112" s="9" t="str">
        <f>[1]Source!G427</f>
        <v>Брусчатка бетонная прямая, марка 1ПБ 20.10.7, цвет светло-серый</v>
      </c>
      <c r="C112" s="10" t="str">
        <f>[1]Source!H427</f>
        <v>м2</v>
      </c>
      <c r="D112" s="11">
        <f>[1]Source!I427</f>
        <v>575</v>
      </c>
      <c r="E112" s="9"/>
    </row>
    <row r="113" spans="1:5" ht="29.25" x14ac:dyDescent="0.25">
      <c r="A113" s="8" t="str">
        <f>[1]Source!E428</f>
        <v>58</v>
      </c>
      <c r="B113" s="9" t="str">
        <f>[1]Source!G428</f>
        <v>Перевозка строительного мусора на расстояние до 150 км автосамосвалами грузоподъемностью до 10 т</v>
      </c>
      <c r="C113" s="10" t="str">
        <f>[1]Source!H428</f>
        <v>т</v>
      </c>
      <c r="D113" s="11">
        <f>[1]Source!I428</f>
        <v>110</v>
      </c>
      <c r="E113" s="9"/>
    </row>
    <row r="114" spans="1:5" x14ac:dyDescent="0.25">
      <c r="A114" s="8" t="str">
        <f>[1]Source!E429</f>
        <v>59</v>
      </c>
      <c r="B114" s="9" t="str">
        <f>[1]Source!G429</f>
        <v>Размещение строительного мусора</v>
      </c>
      <c r="C114" s="10" t="str">
        <f>[1]Source!H429</f>
        <v>1 Т</v>
      </c>
      <c r="D114" s="11">
        <f>[1]Source!I429</f>
        <v>110</v>
      </c>
      <c r="E114" s="9"/>
    </row>
    <row r="115" spans="1:5" ht="16.5" x14ac:dyDescent="0.25">
      <c r="A115" s="17" t="str">
        <f>CONCATENATE("Раздел: ", [1]Source!G461)</f>
        <v>Раздел: Вывоз мусора</v>
      </c>
      <c r="B115" s="17"/>
      <c r="C115" s="17"/>
      <c r="D115" s="17"/>
      <c r="E115" s="17"/>
    </row>
    <row r="116" spans="1:5" ht="29.25" x14ac:dyDescent="0.25">
      <c r="A116" s="8" t="str">
        <f>[1]Source!E465</f>
        <v>60</v>
      </c>
      <c r="B116" s="9" t="str">
        <f>[1]Source!G465</f>
        <v>Механизированная погрузка строительного мусора в автомобили-самосвалы</v>
      </c>
      <c r="C116" s="10" t="str">
        <f>[1]Source!H465</f>
        <v>1 Т</v>
      </c>
      <c r="D116" s="11">
        <f>[1]Source!I465</f>
        <v>2520</v>
      </c>
      <c r="E116" s="9"/>
    </row>
    <row r="117" spans="1:5" ht="29.25" x14ac:dyDescent="0.25">
      <c r="A117" s="8" t="str">
        <f>[1]Source!E466</f>
        <v>61</v>
      </c>
      <c r="B117" s="9" t="str">
        <f>[1]Source!G466</f>
        <v>Погрузка и выгрузка вручную строительного мусора на транспортные средства</v>
      </c>
      <c r="C117" s="10" t="str">
        <f>[1]Source!H466</f>
        <v>1 Т</v>
      </c>
      <c r="D117" s="11">
        <f>[1]Source!I466</f>
        <v>280</v>
      </c>
      <c r="E117" s="9"/>
    </row>
    <row r="118" spans="1:5" ht="29.25" x14ac:dyDescent="0.25">
      <c r="A118" s="8" t="str">
        <f>[1]Source!E467</f>
        <v>62</v>
      </c>
      <c r="B118" s="9" t="str">
        <f>[1]Source!G467</f>
        <v>Перевозка строительного мусора на расстояние до 150 км автосамосвалами грузоподъемностью до 10 т</v>
      </c>
      <c r="C118" s="10" t="str">
        <f>[1]Source!H467</f>
        <v>т</v>
      </c>
      <c r="D118" s="11">
        <f>[1]Source!I467</f>
        <v>2800</v>
      </c>
      <c r="E118" s="9"/>
    </row>
    <row r="119" spans="1:5" ht="29.25" x14ac:dyDescent="0.25">
      <c r="A119" s="8" t="str">
        <f>[1]Source!E468</f>
        <v>63</v>
      </c>
      <c r="B119" s="9" t="str">
        <f>[1]Source!G468</f>
        <v>Отходы (мусор) от строительных и ремонтных работ малоопасные (размещение)</v>
      </c>
      <c r="C119" s="10" t="str">
        <f>[1]Source!H468</f>
        <v>1 Т</v>
      </c>
      <c r="D119" s="11">
        <f>[1]Source!I468</f>
        <v>2800</v>
      </c>
      <c r="E119" s="9"/>
    </row>
    <row r="120" spans="1:5" ht="16.5" x14ac:dyDescent="0.25">
      <c r="A120" s="17" t="str">
        <f>CONCATENATE("Раздел: ", [1]Source!G500)</f>
        <v>Раздел: Эксплуатация машин и механизмов, не учтенных расценками</v>
      </c>
      <c r="B120" s="17"/>
      <c r="C120" s="17"/>
      <c r="D120" s="17"/>
      <c r="E120" s="17"/>
    </row>
    <row r="121" spans="1:5" ht="29.25" x14ac:dyDescent="0.25">
      <c r="A121" s="8" t="str">
        <f>[1]Source!E504</f>
        <v>64</v>
      </c>
      <c r="B121" s="9" t="str">
        <f>[1]Source!G504</f>
        <v>Затраты на превышение стоимости электроэнергии, получаемой от передвижных электростанций</v>
      </c>
      <c r="C121" s="10" t="str">
        <f>[1]Source!H504</f>
        <v>квт.-ч.</v>
      </c>
      <c r="D121" s="11">
        <f>[1]Source!I504</f>
        <v>206666.1</v>
      </c>
      <c r="E121" s="9"/>
    </row>
    <row r="122" spans="1:5" x14ac:dyDescent="0.25">
      <c r="A122" s="8" t="str">
        <f>[1]Source!E505</f>
        <v>65</v>
      </c>
      <c r="B122" s="9" t="str">
        <f>[1]Source!G505</f>
        <v>Машины поливомоечные, емкость цистерны до 8 м3</v>
      </c>
      <c r="C122" s="10" t="str">
        <f>[1]Source!H505</f>
        <v>маш.-ч.</v>
      </c>
      <c r="D122" s="11">
        <f>[1]Source!I505</f>
        <v>568</v>
      </c>
      <c r="E122" s="9"/>
    </row>
    <row r="123" spans="1:5" ht="29.25" x14ac:dyDescent="0.25">
      <c r="A123" s="12" t="str">
        <f>[1]Source!E506</f>
        <v>66</v>
      </c>
      <c r="B123" s="13" t="str">
        <f>[1]Source!G506</f>
        <v>Машины подметально-уборочные вакуумные на шасси автомобиля, объем бункера до 7 м3 (прим. Holder)</v>
      </c>
      <c r="C123" s="14" t="str">
        <f>[1]Source!H506</f>
        <v>маш.-ч.</v>
      </c>
      <c r="D123" s="15">
        <f>[1]Source!I506</f>
        <v>568</v>
      </c>
      <c r="E123" s="13"/>
    </row>
    <row r="124" spans="1:5" x14ac:dyDescent="0.25">
      <c r="A124" s="12">
        <f>[1]Source!E507</f>
        <v>0</v>
      </c>
      <c r="B124" s="13" t="s">
        <v>11</v>
      </c>
      <c r="C124" s="14"/>
      <c r="D124" s="15"/>
      <c r="E124" s="13"/>
    </row>
    <row r="126" spans="1:5" x14ac:dyDescent="0.25">
      <c r="A126" s="16" t="s">
        <v>7</v>
      </c>
      <c r="B126" s="16"/>
      <c r="C126" s="16" t="s">
        <v>8</v>
      </c>
      <c r="D126" s="16"/>
      <c r="E126" s="16"/>
    </row>
  </sheetData>
  <mergeCells count="16">
    <mergeCell ref="A17:E17"/>
    <mergeCell ref="C5:D5"/>
    <mergeCell ref="C7:D7"/>
    <mergeCell ref="A11:D11"/>
    <mergeCell ref="A12:D12"/>
    <mergeCell ref="A16:E16"/>
    <mergeCell ref="A93:E93"/>
    <mergeCell ref="A110:E110"/>
    <mergeCell ref="A115:E115"/>
    <mergeCell ref="A120:E120"/>
    <mergeCell ref="A23:E23"/>
    <mergeCell ref="A37:E37"/>
    <mergeCell ref="A42:E42"/>
    <mergeCell ref="A56:E56"/>
    <mergeCell ref="A73:E73"/>
    <mergeCell ref="A74:E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Соколенко</dc:creator>
  <cp:lastModifiedBy>Николай Соколенко</cp:lastModifiedBy>
  <dcterms:created xsi:type="dcterms:W3CDTF">2020-07-07T10:48:54Z</dcterms:created>
  <dcterms:modified xsi:type="dcterms:W3CDTF">2020-07-07T10:55:12Z</dcterms:modified>
</cp:coreProperties>
</file>